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8E2C5502-EA42-4BCA-AB71-630A8F215A08}" xr6:coauthVersionLast="47" xr6:coauthVersionMax="47" xr10:uidLastSave="{00000000-0000-0000-0000-000000000000}"/>
  <bookViews>
    <workbookView xWindow="-120" yWindow="-120" windowWidth="29040" windowHeight="15840" activeTab="1" xr2:uid="{3E56D6FF-8827-45C7-98A7-EAA37D25FED1}"/>
  </bookViews>
  <sheets>
    <sheet name="表紙" sheetId="2" r:id="rId1"/>
    <sheet name="平坦性試験報告用紙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7" i="1"/>
  <c r="AA5" i="1"/>
  <c r="L4" i="1"/>
  <c r="D3" i="1"/>
  <c r="S3" i="1" s="1"/>
  <c r="F16" i="2"/>
  <c r="AB34" i="1"/>
  <c r="AB33" i="1"/>
  <c r="AB32" i="1"/>
  <c r="T33" i="1"/>
  <c r="T32" i="1"/>
  <c r="S5" i="1"/>
  <c r="S4" i="1"/>
  <c r="AA7" i="1"/>
  <c r="AA4" i="1"/>
  <c r="S6" i="1"/>
  <c r="AC31" i="1"/>
  <c r="Z31" i="1"/>
  <c r="W31" i="1"/>
  <c r="T31" i="1"/>
  <c r="Q31" i="1"/>
  <c r="AD30" i="1"/>
  <c r="AA30" i="1"/>
  <c r="X30" i="1"/>
  <c r="U30" i="1"/>
  <c r="R30" i="1"/>
  <c r="AD29" i="1"/>
  <c r="AA29" i="1"/>
  <c r="X29" i="1"/>
  <c r="U29" i="1"/>
  <c r="R29" i="1"/>
  <c r="AD28" i="1"/>
  <c r="AA28" i="1"/>
  <c r="X28" i="1"/>
  <c r="U28" i="1"/>
  <c r="R28" i="1"/>
  <c r="AD27" i="1"/>
  <c r="AA27" i="1"/>
  <c r="X27" i="1"/>
  <c r="U27" i="1"/>
  <c r="R27" i="1"/>
  <c r="AD26" i="1"/>
  <c r="AA26" i="1"/>
  <c r="X26" i="1"/>
  <c r="U26" i="1"/>
  <c r="R26" i="1"/>
  <c r="AD25" i="1"/>
  <c r="AA25" i="1"/>
  <c r="X25" i="1"/>
  <c r="U25" i="1"/>
  <c r="R25" i="1"/>
  <c r="AD24" i="1"/>
  <c r="AA24" i="1"/>
  <c r="X24" i="1"/>
  <c r="U24" i="1"/>
  <c r="R24" i="1"/>
  <c r="AD23" i="1"/>
  <c r="AA23" i="1"/>
  <c r="X23" i="1"/>
  <c r="U23" i="1"/>
  <c r="R23" i="1"/>
  <c r="AD22" i="1"/>
  <c r="AA22" i="1"/>
  <c r="X22" i="1"/>
  <c r="U22" i="1"/>
  <c r="R22" i="1"/>
  <c r="AD21" i="1"/>
  <c r="AA21" i="1"/>
  <c r="X21" i="1"/>
  <c r="U21" i="1"/>
  <c r="R21" i="1"/>
  <c r="AC20" i="1"/>
  <c r="Z20" i="1"/>
  <c r="W20" i="1"/>
  <c r="T20" i="1"/>
  <c r="Q20" i="1"/>
  <c r="AD19" i="1"/>
  <c r="AA19" i="1"/>
  <c r="X19" i="1"/>
  <c r="U19" i="1"/>
  <c r="R19" i="1"/>
  <c r="AD18" i="1"/>
  <c r="AA18" i="1"/>
  <c r="X18" i="1"/>
  <c r="U18" i="1"/>
  <c r="R18" i="1"/>
  <c r="AD17" i="1"/>
  <c r="AA17" i="1"/>
  <c r="X17" i="1"/>
  <c r="U17" i="1"/>
  <c r="R17" i="1"/>
  <c r="AD16" i="1"/>
  <c r="AA16" i="1"/>
  <c r="X16" i="1"/>
  <c r="U16" i="1"/>
  <c r="R16" i="1"/>
  <c r="AD15" i="1"/>
  <c r="AA15" i="1"/>
  <c r="X15" i="1"/>
  <c r="U15" i="1"/>
  <c r="R15" i="1"/>
  <c r="AD14" i="1"/>
  <c r="AA14" i="1"/>
  <c r="X14" i="1"/>
  <c r="U14" i="1"/>
  <c r="R14" i="1"/>
  <c r="AD13" i="1"/>
  <c r="AA13" i="1"/>
  <c r="X13" i="1"/>
  <c r="U13" i="1"/>
  <c r="R13" i="1"/>
  <c r="AD12" i="1"/>
  <c r="AA12" i="1"/>
  <c r="X12" i="1"/>
  <c r="U12" i="1"/>
  <c r="R12" i="1"/>
  <c r="AD11" i="1"/>
  <c r="AA11" i="1"/>
  <c r="X11" i="1"/>
  <c r="U11" i="1"/>
  <c r="R11" i="1"/>
  <c r="AD10" i="1"/>
  <c r="AA10" i="1"/>
  <c r="X10" i="1"/>
  <c r="U10" i="1"/>
  <c r="R10" i="1"/>
  <c r="N31" i="1"/>
  <c r="K31" i="1"/>
  <c r="H31" i="1"/>
  <c r="N20" i="1"/>
  <c r="K20" i="1"/>
  <c r="H20" i="1"/>
  <c r="O30" i="1"/>
  <c r="O29" i="1"/>
  <c r="O28" i="1"/>
  <c r="O27" i="1"/>
  <c r="O26" i="1"/>
  <c r="O25" i="1"/>
  <c r="O24" i="1"/>
  <c r="O23" i="1"/>
  <c r="O22" i="1"/>
  <c r="O21" i="1"/>
  <c r="L30" i="1"/>
  <c r="L29" i="1"/>
  <c r="L28" i="1"/>
  <c r="L27" i="1"/>
  <c r="L26" i="1"/>
  <c r="L25" i="1"/>
  <c r="L24" i="1"/>
  <c r="L23" i="1"/>
  <c r="L22" i="1"/>
  <c r="L21" i="1"/>
  <c r="I30" i="1"/>
  <c r="I29" i="1"/>
  <c r="I28" i="1"/>
  <c r="I27" i="1"/>
  <c r="I26" i="1"/>
  <c r="I25" i="1"/>
  <c r="I24" i="1"/>
  <c r="I23" i="1"/>
  <c r="I22" i="1"/>
  <c r="I21" i="1"/>
  <c r="O19" i="1"/>
  <c r="O18" i="1"/>
  <c r="O17" i="1"/>
  <c r="O16" i="1"/>
  <c r="O15" i="1"/>
  <c r="O14" i="1"/>
  <c r="O13" i="1"/>
  <c r="O12" i="1"/>
  <c r="O11" i="1"/>
  <c r="O10" i="1"/>
  <c r="L19" i="1"/>
  <c r="L18" i="1"/>
  <c r="L17" i="1"/>
  <c r="L16" i="1"/>
  <c r="L15" i="1"/>
  <c r="L14" i="1"/>
  <c r="L13" i="1"/>
  <c r="L12" i="1"/>
  <c r="L11" i="1"/>
  <c r="L10" i="1"/>
  <c r="I19" i="1"/>
  <c r="I18" i="1"/>
  <c r="I17" i="1"/>
  <c r="I16" i="1"/>
  <c r="I15" i="1"/>
  <c r="I14" i="1"/>
  <c r="I13" i="1"/>
  <c r="I12" i="1"/>
  <c r="I11" i="1"/>
  <c r="I10" i="1"/>
  <c r="E31" i="1"/>
  <c r="F30" i="1"/>
  <c r="F29" i="1"/>
  <c r="F28" i="1"/>
  <c r="F27" i="1"/>
  <c r="F26" i="1"/>
  <c r="F25" i="1"/>
  <c r="F24" i="1"/>
  <c r="F23" i="1"/>
  <c r="F22" i="1"/>
  <c r="F21" i="1"/>
  <c r="E20" i="1"/>
  <c r="F19" i="1"/>
  <c r="F18" i="1"/>
  <c r="F17" i="1"/>
  <c r="F16" i="1"/>
  <c r="F15" i="1"/>
  <c r="F14" i="1"/>
  <c r="F13" i="1"/>
  <c r="F12" i="1"/>
  <c r="F11" i="1"/>
  <c r="F10" i="1"/>
  <c r="B31" i="1"/>
  <c r="C30" i="1"/>
  <c r="C29" i="1"/>
  <c r="C28" i="1"/>
  <c r="C27" i="1"/>
  <c r="C26" i="1"/>
  <c r="C25" i="1"/>
  <c r="C24" i="1"/>
  <c r="C23" i="1"/>
  <c r="C22" i="1"/>
  <c r="C21" i="1"/>
  <c r="C11" i="1"/>
  <c r="C12" i="1"/>
  <c r="C13" i="1"/>
  <c r="C14" i="1"/>
  <c r="C15" i="1"/>
  <c r="C16" i="1"/>
  <c r="C17" i="1"/>
  <c r="C18" i="1"/>
  <c r="C19" i="1"/>
  <c r="C10" i="1"/>
  <c r="B20" i="1"/>
  <c r="AD31" i="1" l="1"/>
  <c r="AD20" i="1"/>
  <c r="AA31" i="1"/>
  <c r="AA20" i="1"/>
  <c r="X31" i="1"/>
  <c r="X20" i="1"/>
  <c r="U31" i="1"/>
  <c r="U20" i="1"/>
  <c r="R31" i="1"/>
  <c r="R20" i="1"/>
  <c r="F20" i="1"/>
  <c r="L20" i="1"/>
  <c r="I31" i="1"/>
  <c r="O31" i="1"/>
  <c r="I20" i="1"/>
  <c r="O20" i="1"/>
  <c r="L31" i="1"/>
  <c r="E32" i="1"/>
  <c r="C31" i="1"/>
  <c r="F31" i="1"/>
  <c r="C20" i="1"/>
  <c r="Y35" i="1" l="1"/>
  <c r="E33" i="1"/>
</calcChain>
</file>

<file path=xl/sharedStrings.xml><?xml version="1.0" encoding="utf-8"?>
<sst xmlns="http://schemas.openxmlformats.org/spreadsheetml/2006/main" count="125" uniqueCount="51">
  <si>
    <t>d</t>
    <phoneticPr fontId="1"/>
  </si>
  <si>
    <t>№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</si>
  <si>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</si>
  <si>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</si>
  <si>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</si>
  <si>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</si>
  <si>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</si>
  <si>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</si>
  <si>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</si>
  <si>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標準偏差√（⑦ー⑥^2/⑧)/(⑧ー1)　（㎜）</t>
    <rPh sb="0" eb="4">
      <t>ヒョウジュンヘンサ</t>
    </rPh>
    <phoneticPr fontId="1"/>
  </si>
  <si>
    <t>データ数</t>
    <rPh sb="3" eb="4">
      <t>スウ</t>
    </rPh>
    <phoneticPr fontId="1"/>
  </si>
  <si>
    <t>Σ①　（㎜）</t>
    <phoneticPr fontId="1"/>
  </si>
  <si>
    <t>Σ②　（㎜2）</t>
    <phoneticPr fontId="1"/>
  </si>
  <si>
    <t>各シートのΣ⑤</t>
    <rPh sb="0" eb="1">
      <t>カク</t>
    </rPh>
    <phoneticPr fontId="1"/>
  </si>
  <si>
    <t>各シートのΣ③　（㎜）</t>
    <rPh sb="0" eb="1">
      <t>カク</t>
    </rPh>
    <phoneticPr fontId="1"/>
  </si>
  <si>
    <t>各シートのΣ④　（㎜2）</t>
    <rPh sb="0" eb="1">
      <t>カク</t>
    </rPh>
    <phoneticPr fontId="1"/>
  </si>
  <si>
    <t>用紙</t>
    <rPh sb="0" eb="2">
      <t>ヨウシ</t>
    </rPh>
    <phoneticPr fontId="1"/>
  </si>
  <si>
    <t>試験報告</t>
    <rPh sb="0" eb="2">
      <t>シケン</t>
    </rPh>
    <rPh sb="2" eb="4">
      <t>ホウコク</t>
    </rPh>
    <phoneticPr fontId="1"/>
  </si>
  <si>
    <t>舗装路面の平坦性測定</t>
    <rPh sb="0" eb="4">
      <t>ホソウロメン</t>
    </rPh>
    <rPh sb="5" eb="8">
      <t>ヘイタンセイ</t>
    </rPh>
    <rPh sb="8" eb="10">
      <t>ソクテイ</t>
    </rPh>
    <phoneticPr fontId="1"/>
  </si>
  <si>
    <t>調査・工事名</t>
    <rPh sb="0" eb="2">
      <t>チョウサ</t>
    </rPh>
    <rPh sb="3" eb="6">
      <t>コウジメイ</t>
    </rPh>
    <phoneticPr fontId="1"/>
  </si>
  <si>
    <t>測定開始点</t>
    <rPh sb="0" eb="5">
      <t>ソクテイカイシテン</t>
    </rPh>
    <phoneticPr fontId="1"/>
  </si>
  <si>
    <t>測定終了点</t>
    <rPh sb="0" eb="5">
      <t>ソクテイシュウリョウテン</t>
    </rPh>
    <phoneticPr fontId="1"/>
  </si>
  <si>
    <t>測定距離</t>
    <rPh sb="0" eb="4">
      <t>ソクテイキョリ</t>
    </rPh>
    <phoneticPr fontId="1"/>
  </si>
  <si>
    <t>シート番号</t>
    <rPh sb="3" eb="5">
      <t>バンゴウ</t>
    </rPh>
    <phoneticPr fontId="1"/>
  </si>
  <si>
    <t>測定年月日</t>
    <rPh sb="0" eb="5">
      <t>ソクテイネンガッピ</t>
    </rPh>
    <phoneticPr fontId="1"/>
  </si>
  <si>
    <t>測定器の種類</t>
    <rPh sb="0" eb="3">
      <t>ソクテイキ</t>
    </rPh>
    <rPh sb="4" eb="6">
      <t>シュルイ</t>
    </rPh>
    <phoneticPr fontId="1"/>
  </si>
  <si>
    <t>測定者</t>
    <rPh sb="0" eb="3">
      <t>ソクテイシャ</t>
    </rPh>
    <phoneticPr fontId="1"/>
  </si>
  <si>
    <t>枚中の</t>
    <rPh sb="0" eb="2">
      <t>マイチュウ</t>
    </rPh>
    <phoneticPr fontId="1"/>
  </si>
  <si>
    <t>枚目</t>
    <rPh sb="0" eb="2">
      <t>マイメ</t>
    </rPh>
    <phoneticPr fontId="1"/>
  </si>
  <si>
    <t>計</t>
    <rPh sb="0" eb="1">
      <t>ケイ</t>
    </rPh>
    <phoneticPr fontId="1"/>
  </si>
  <si>
    <r>
      <t>d</t>
    </r>
    <r>
      <rPr>
        <vertAlign val="superscript"/>
        <sz val="6"/>
        <color theme="1"/>
        <rFont val="游ゴシック"/>
        <family val="3"/>
        <charset val="128"/>
        <scheme val="minor"/>
      </rPr>
      <t>2</t>
    </r>
    <phoneticPr fontId="1"/>
  </si>
  <si>
    <t>備　考</t>
    <rPh sb="0" eb="1">
      <t>ビ</t>
    </rPh>
    <rPh sb="2" eb="3">
      <t>コウ</t>
    </rPh>
    <phoneticPr fontId="1"/>
  </si>
  <si>
    <t>300.0ｍ</t>
    <phoneticPr fontId="1"/>
  </si>
  <si>
    <t>№0 L</t>
    <phoneticPr fontId="1"/>
  </si>
  <si>
    <t>№15 L</t>
    <phoneticPr fontId="1"/>
  </si>
  <si>
    <t>路面の平坦性試験結果報告書</t>
    <rPh sb="0" eb="2">
      <t>ロメン</t>
    </rPh>
    <rPh sb="3" eb="8">
      <t>ヘイタンセイシケン</t>
    </rPh>
    <rPh sb="8" eb="10">
      <t>ケッカ</t>
    </rPh>
    <rPh sb="10" eb="13">
      <t>ホウコクショ</t>
    </rPh>
    <phoneticPr fontId="1"/>
  </si>
  <si>
    <t>報告者</t>
    <rPh sb="0" eb="3">
      <t>ホウコクシャ</t>
    </rPh>
    <phoneticPr fontId="1"/>
  </si>
  <si>
    <t>○○　○○</t>
    <phoneticPr fontId="1"/>
  </si>
  <si>
    <t>１，工事名</t>
    <rPh sb="2" eb="5">
      <t>コウジメイ</t>
    </rPh>
    <phoneticPr fontId="1"/>
  </si>
  <si>
    <t>２，試験年月日</t>
    <rPh sb="2" eb="7">
      <t>シケンネンガッピ</t>
    </rPh>
    <phoneticPr fontId="1"/>
  </si>
  <si>
    <t>測定区間</t>
    <rPh sb="0" eb="2">
      <t>ソクテイ</t>
    </rPh>
    <rPh sb="2" eb="4">
      <t>クカン</t>
    </rPh>
    <phoneticPr fontId="1"/>
  </si>
  <si>
    <t>標準偏差（㎜）</t>
    <rPh sb="0" eb="4">
      <t>ヒョウジュンヘンサ</t>
    </rPh>
    <phoneticPr fontId="1"/>
  </si>
  <si>
    <t>№0L～№15L</t>
    <phoneticPr fontId="1"/>
  </si>
  <si>
    <t>規格値：σ＝2.40㎜以下</t>
    <rPh sb="0" eb="3">
      <t>キカクチ</t>
    </rPh>
    <rPh sb="11" eb="13">
      <t>イカ</t>
    </rPh>
    <phoneticPr fontId="1"/>
  </si>
  <si>
    <t>合格</t>
    <rPh sb="0" eb="2">
      <t>ゴウカク</t>
    </rPh>
    <phoneticPr fontId="1"/>
  </si>
  <si>
    <t>令和3年度　道路改良工事</t>
    <phoneticPr fontId="1"/>
  </si>
  <si>
    <t>3mプロフィルメータ</t>
    <phoneticPr fontId="1"/>
  </si>
  <si>
    <t>４，測定器の種類</t>
    <rPh sb="2" eb="5">
      <t>ソクテイキ</t>
    </rPh>
    <rPh sb="6" eb="8">
      <t>シュルイ</t>
    </rPh>
    <phoneticPr fontId="1"/>
  </si>
  <si>
    <t>５，測定結果</t>
    <rPh sb="2" eb="6">
      <t>ソクテイケッカ</t>
    </rPh>
    <phoneticPr fontId="1"/>
  </si>
  <si>
    <t>３，舗装構成</t>
    <rPh sb="2" eb="6">
      <t>ホソウコウセイ</t>
    </rPh>
    <phoneticPr fontId="1"/>
  </si>
  <si>
    <t>再生密粒度アスコン13F（5㎝）</t>
    <rPh sb="0" eb="5">
      <t>サイセイミツリュウド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</si>
</sst>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80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3" fillId="0" borderId="23" xfId="0" applyFont="1" applyBorder="1" applyAlignment="1">
      <alignment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0" xfId="0" applyFont="1" applyAlignment="1"/>
    <xf numFmtId="0" fontId="10" fillId="0" borderId="5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176" fontId="10" fillId="0" borderId="5" xfId="0" applyNumberFormat="1" applyFont="1" applyBorder="1" applyAlignment="1">
      <alignment horizontal="left" indent="1"/>
    </xf>
    <xf numFmtId="0" fontId="10" fillId="0" borderId="5" xfId="0" applyFont="1" applyBorder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16E3-764D-4FA9-9DE4-868BDC0B9E9F}">
  <dimension ref="A1:H33"/>
  <sheetViews>
    <sheetView topLeftCell="A7" workbookViewId="0">
      <selection activeCell="J3" sqref="J3"/>
    </sheetView>
  </sheetViews>
  <sheetFormatPr defaultRowHeight="13.5" x14ac:dyDescent="0.4"/>
  <cols>
    <col min="1" max="16384" width="9" style="62"/>
  </cols>
  <sheetData>
    <row r="1" spans="1:8" ht="23.25" customHeight="1" x14ac:dyDescent="0.4">
      <c r="A1" s="74" t="s">
        <v>35</v>
      </c>
      <c r="B1" s="74"/>
      <c r="C1" s="74"/>
      <c r="D1" s="74"/>
      <c r="E1" s="74"/>
      <c r="F1" s="74"/>
      <c r="G1" s="74"/>
      <c r="H1" s="74"/>
    </row>
    <row r="2" spans="1:8" ht="21" customHeight="1" x14ac:dyDescent="0.4"/>
    <row r="3" spans="1:8" ht="39" customHeight="1" x14ac:dyDescent="0.15">
      <c r="F3" s="66" t="s">
        <v>36</v>
      </c>
      <c r="G3" s="71" t="s">
        <v>37</v>
      </c>
      <c r="H3" s="71"/>
    </row>
    <row r="4" spans="1:8" ht="28.5" customHeight="1" x14ac:dyDescent="0.4"/>
    <row r="5" spans="1:8" ht="41.25" customHeight="1" x14ac:dyDescent="0.15">
      <c r="B5" s="66" t="s">
        <v>38</v>
      </c>
      <c r="C5" s="66"/>
      <c r="D5" s="68" t="s">
        <v>45</v>
      </c>
      <c r="E5" s="68"/>
      <c r="F5" s="68"/>
      <c r="G5" s="68"/>
      <c r="H5" s="68"/>
    </row>
    <row r="6" spans="1:8" ht="41.25" customHeight="1" x14ac:dyDescent="0.15">
      <c r="B6" s="67"/>
      <c r="C6" s="67"/>
      <c r="D6" s="69"/>
      <c r="E6" s="69"/>
      <c r="F6" s="69"/>
      <c r="G6" s="69"/>
      <c r="H6" s="69"/>
    </row>
    <row r="7" spans="1:8" ht="41.25" customHeight="1" x14ac:dyDescent="0.15">
      <c r="B7" s="66" t="s">
        <v>39</v>
      </c>
      <c r="C7" s="66"/>
      <c r="D7" s="70">
        <v>44630</v>
      </c>
      <c r="E7" s="70"/>
      <c r="F7" s="70"/>
      <c r="G7" s="70"/>
      <c r="H7" s="70"/>
    </row>
    <row r="8" spans="1:8" ht="41.25" customHeight="1" x14ac:dyDescent="0.15">
      <c r="B8" s="67"/>
      <c r="C8" s="67"/>
      <c r="D8" s="69"/>
      <c r="E8" s="69"/>
      <c r="F8" s="69"/>
      <c r="G8" s="69"/>
      <c r="H8" s="69"/>
    </row>
    <row r="9" spans="1:8" ht="41.25" customHeight="1" x14ac:dyDescent="0.15">
      <c r="B9" s="66" t="s">
        <v>49</v>
      </c>
      <c r="C9" s="66"/>
      <c r="D9" s="68" t="s">
        <v>50</v>
      </c>
      <c r="E9" s="68"/>
      <c r="F9" s="68"/>
      <c r="G9" s="68"/>
      <c r="H9" s="68"/>
    </row>
    <row r="10" spans="1:8" ht="41.25" customHeight="1" x14ac:dyDescent="0.15">
      <c r="B10" s="67"/>
      <c r="C10" s="67"/>
      <c r="D10" s="67"/>
      <c r="E10" s="67"/>
      <c r="F10" s="67"/>
      <c r="G10" s="67"/>
      <c r="H10" s="67"/>
    </row>
    <row r="11" spans="1:8" ht="41.25" customHeight="1" x14ac:dyDescent="0.15">
      <c r="B11" s="66" t="s">
        <v>47</v>
      </c>
      <c r="C11" s="66"/>
      <c r="D11" s="68" t="s">
        <v>46</v>
      </c>
      <c r="E11" s="68"/>
      <c r="F11" s="68"/>
      <c r="G11" s="68"/>
      <c r="H11" s="68"/>
    </row>
    <row r="12" spans="1:8" ht="41.25" customHeight="1" x14ac:dyDescent="0.15">
      <c r="B12" s="67"/>
      <c r="C12" s="67"/>
      <c r="D12" s="67"/>
      <c r="E12" s="67"/>
      <c r="F12" s="67"/>
      <c r="G12" s="67"/>
      <c r="H12" s="67"/>
    </row>
    <row r="13" spans="1:8" ht="41.25" customHeight="1" x14ac:dyDescent="0.15">
      <c r="B13" s="67" t="s">
        <v>48</v>
      </c>
      <c r="C13" s="67"/>
      <c r="D13" s="67"/>
      <c r="E13" s="67"/>
      <c r="F13" s="67"/>
      <c r="G13" s="67"/>
      <c r="H13" s="67"/>
    </row>
    <row r="14" spans="1:8" ht="9.75" customHeight="1" x14ac:dyDescent="0.4"/>
    <row r="15" spans="1:8" ht="28.5" customHeight="1" x14ac:dyDescent="0.4">
      <c r="B15" s="63" t="s">
        <v>40</v>
      </c>
      <c r="C15" s="63"/>
      <c r="D15" s="63"/>
      <c r="E15" s="63"/>
      <c r="F15" s="63" t="s">
        <v>41</v>
      </c>
      <c r="G15" s="63"/>
      <c r="H15" s="63"/>
    </row>
    <row r="16" spans="1:8" ht="28.5" customHeight="1" x14ac:dyDescent="0.4">
      <c r="B16" s="64">
        <v>1</v>
      </c>
      <c r="C16" s="63" t="s">
        <v>42</v>
      </c>
      <c r="D16" s="63"/>
      <c r="E16" s="63"/>
      <c r="F16" s="65">
        <f>+平坦性試験報告用紙!Y35</f>
        <v>1.0638584829735918</v>
      </c>
      <c r="G16" s="63"/>
      <c r="H16" s="63"/>
    </row>
    <row r="17" spans="2:8" ht="28.5" customHeight="1" x14ac:dyDescent="0.4">
      <c r="B17" s="64">
        <v>2</v>
      </c>
      <c r="C17" s="63"/>
      <c r="D17" s="63"/>
      <c r="E17" s="63"/>
      <c r="F17" s="63"/>
      <c r="G17" s="63"/>
      <c r="H17" s="63"/>
    </row>
    <row r="18" spans="2:8" ht="21" customHeight="1" x14ac:dyDescent="0.4"/>
    <row r="19" spans="2:8" ht="21" customHeight="1" x14ac:dyDescent="0.4">
      <c r="B19" s="72" t="s">
        <v>43</v>
      </c>
      <c r="C19" s="72"/>
      <c r="D19" s="72"/>
      <c r="E19" s="72"/>
      <c r="F19" s="72"/>
      <c r="G19" s="73" t="s">
        <v>44</v>
      </c>
      <c r="H19" s="73"/>
    </row>
    <row r="20" spans="2:8" ht="21" customHeight="1" x14ac:dyDescent="0.4"/>
    <row r="21" spans="2:8" ht="21" customHeight="1" x14ac:dyDescent="0.4"/>
    <row r="22" spans="2:8" ht="21" customHeight="1" x14ac:dyDescent="0.4"/>
    <row r="23" spans="2:8" ht="21" customHeight="1" x14ac:dyDescent="0.4"/>
    <row r="24" spans="2:8" ht="21" customHeight="1" x14ac:dyDescent="0.4"/>
    <row r="25" spans="2:8" ht="21" customHeight="1" x14ac:dyDescent="0.4"/>
    <row r="26" spans="2:8" ht="21" customHeight="1" x14ac:dyDescent="0.4"/>
    <row r="27" spans="2:8" ht="21" customHeight="1" x14ac:dyDescent="0.4"/>
    <row r="28" spans="2:8" ht="21" customHeight="1" x14ac:dyDescent="0.4"/>
    <row r="29" spans="2:8" ht="21" customHeight="1" x14ac:dyDescent="0.4"/>
    <row r="30" spans="2:8" ht="21" customHeight="1" x14ac:dyDescent="0.4"/>
    <row r="31" spans="2:8" ht="21" customHeight="1" x14ac:dyDescent="0.4"/>
    <row r="32" spans="2:8" ht="21" customHeight="1" x14ac:dyDescent="0.4"/>
    <row r="33" ht="21" customHeight="1" x14ac:dyDescent="0.4"/>
  </sheetData>
  <mergeCells count="13">
    <mergeCell ref="D9:H9"/>
    <mergeCell ref="G19:H19"/>
    <mergeCell ref="D11:H11"/>
    <mergeCell ref="A1:H1"/>
    <mergeCell ref="G3:H3"/>
    <mergeCell ref="B15:E15"/>
    <mergeCell ref="F15:H15"/>
    <mergeCell ref="C16:E16"/>
    <mergeCell ref="C17:E17"/>
    <mergeCell ref="F16:H16"/>
    <mergeCell ref="F17:H17"/>
    <mergeCell ref="D5:H5"/>
    <mergeCell ref="D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CC08-1F31-430E-B45C-A3D56048DB52}">
  <dimension ref="A1:AD43"/>
  <sheetViews>
    <sheetView tabSelected="1" workbookViewId="0">
      <selection activeCell="L6" sqref="L6"/>
    </sheetView>
  </sheetViews>
  <sheetFormatPr defaultRowHeight="15.75" x14ac:dyDescent="0.4"/>
  <cols>
    <col min="1" max="1" width="4.125" style="1" customWidth="1"/>
    <col min="2" max="3" width="5.625" style="1" customWidth="1"/>
    <col min="4" max="4" width="4.125" style="1" customWidth="1"/>
    <col min="5" max="6" width="5.625" style="1" customWidth="1"/>
    <col min="7" max="7" width="4.125" style="1" customWidth="1"/>
    <col min="8" max="9" width="5.625" style="1" customWidth="1"/>
    <col min="10" max="10" width="4.125" style="1" customWidth="1"/>
    <col min="11" max="12" width="5.625" style="1" customWidth="1"/>
    <col min="13" max="13" width="4.125" style="1" customWidth="1"/>
    <col min="14" max="15" width="5.625" style="1" customWidth="1"/>
    <col min="16" max="16" width="4.125" style="1" customWidth="1"/>
    <col min="17" max="18" width="5.625" style="1" customWidth="1"/>
    <col min="19" max="19" width="4.125" style="1" customWidth="1"/>
    <col min="20" max="21" width="5.625" style="1" customWidth="1"/>
    <col min="22" max="22" width="4.125" style="1" customWidth="1"/>
    <col min="23" max="24" width="5.625" style="1" customWidth="1"/>
    <col min="25" max="25" width="4.125" style="1" customWidth="1"/>
    <col min="26" max="27" width="5.625" style="1" customWidth="1"/>
    <col min="28" max="28" width="4.125" style="1" customWidth="1"/>
    <col min="29" max="30" width="5.625" style="1" customWidth="1"/>
    <col min="31" max="16384" width="9" style="1"/>
  </cols>
  <sheetData>
    <row r="1" spans="1:30" ht="31.5" customHeight="1" x14ac:dyDescent="0.4">
      <c r="A1" s="3"/>
      <c r="B1" s="3"/>
      <c r="C1" s="4" t="s">
        <v>18</v>
      </c>
      <c r="D1" s="5"/>
      <c r="E1" s="5"/>
      <c r="F1" s="5"/>
      <c r="G1" s="5"/>
      <c r="H1" s="5"/>
      <c r="I1" s="5"/>
      <c r="J1" s="5"/>
      <c r="K1" s="5"/>
      <c r="L1" s="5"/>
      <c r="M1" s="6" t="s">
        <v>17</v>
      </c>
      <c r="N1" s="7"/>
      <c r="O1" s="8" t="s">
        <v>16</v>
      </c>
      <c r="P1" s="3"/>
      <c r="Q1" s="3"/>
      <c r="R1" s="4" t="s">
        <v>18</v>
      </c>
      <c r="S1" s="5"/>
      <c r="T1" s="5"/>
      <c r="U1" s="5"/>
      <c r="V1" s="5"/>
      <c r="W1" s="5"/>
      <c r="X1" s="5"/>
      <c r="Y1" s="5"/>
      <c r="Z1" s="5"/>
      <c r="AA1" s="5"/>
      <c r="AB1" s="6" t="s">
        <v>17</v>
      </c>
      <c r="AC1" s="7"/>
      <c r="AD1" s="8" t="s">
        <v>16</v>
      </c>
    </row>
    <row r="3" spans="1:30" ht="21.75" customHeight="1" x14ac:dyDescent="0.4">
      <c r="B3" s="10" t="s">
        <v>19</v>
      </c>
      <c r="C3" s="10"/>
      <c r="D3" s="60" t="str">
        <f>+表紙!D5</f>
        <v>令和3年度　道路改良工事</v>
      </c>
      <c r="E3" s="60"/>
      <c r="F3" s="60"/>
      <c r="G3" s="60"/>
      <c r="H3" s="60"/>
      <c r="I3" s="60"/>
      <c r="J3" s="60"/>
      <c r="K3" s="60"/>
      <c r="L3" s="60"/>
      <c r="M3" s="60"/>
      <c r="N3" s="60"/>
      <c r="Q3" s="10" t="s">
        <v>19</v>
      </c>
      <c r="R3" s="10"/>
      <c r="S3" s="60" t="str">
        <f>+D3</f>
        <v>令和3年度　道路改良工事</v>
      </c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30" ht="21.75" customHeight="1" x14ac:dyDescent="0.4">
      <c r="B4" s="11" t="s">
        <v>20</v>
      </c>
      <c r="C4" s="11"/>
      <c r="D4" s="61" t="s">
        <v>33</v>
      </c>
      <c r="E4" s="61"/>
      <c r="F4" s="61"/>
      <c r="G4" s="61"/>
      <c r="H4" s="61"/>
      <c r="I4" s="13"/>
      <c r="J4" s="14" t="s">
        <v>24</v>
      </c>
      <c r="K4" s="14"/>
      <c r="L4" s="59">
        <f>+表紙!D7</f>
        <v>44630</v>
      </c>
      <c r="M4" s="59"/>
      <c r="N4" s="59"/>
      <c r="Q4" s="11" t="s">
        <v>20</v>
      </c>
      <c r="R4" s="11"/>
      <c r="S4" s="61" t="str">
        <f>+D4</f>
        <v>№0 L</v>
      </c>
      <c r="T4" s="61"/>
      <c r="U4" s="61"/>
      <c r="V4" s="61"/>
      <c r="W4" s="61"/>
      <c r="X4" s="13"/>
      <c r="Y4" s="14" t="s">
        <v>24</v>
      </c>
      <c r="Z4" s="14"/>
      <c r="AA4" s="59">
        <f>+L4</f>
        <v>44630</v>
      </c>
      <c r="AB4" s="59"/>
      <c r="AC4" s="59"/>
    </row>
    <row r="5" spans="1:30" ht="21.75" customHeight="1" x14ac:dyDescent="0.4">
      <c r="B5" s="11" t="s">
        <v>21</v>
      </c>
      <c r="C5" s="11"/>
      <c r="D5" s="61" t="s">
        <v>34</v>
      </c>
      <c r="E5" s="61"/>
      <c r="F5" s="61"/>
      <c r="G5" s="61"/>
      <c r="H5" s="61"/>
      <c r="I5" s="13"/>
      <c r="J5" s="11" t="s">
        <v>25</v>
      </c>
      <c r="K5" s="11"/>
      <c r="L5" s="18" t="str">
        <f>+表紙!D11</f>
        <v>3mプロフィルメータ</v>
      </c>
      <c r="M5" s="18"/>
      <c r="N5" s="18"/>
      <c r="Q5" s="11" t="s">
        <v>21</v>
      </c>
      <c r="R5" s="11"/>
      <c r="S5" s="61" t="str">
        <f>+D5</f>
        <v>№15 L</v>
      </c>
      <c r="T5" s="61"/>
      <c r="U5" s="61"/>
      <c r="V5" s="61"/>
      <c r="W5" s="61"/>
      <c r="X5" s="13"/>
      <c r="Y5" s="11" t="s">
        <v>25</v>
      </c>
      <c r="Z5" s="11"/>
      <c r="AA5" s="18" t="str">
        <f>+L5</f>
        <v>3mプロフィルメータ</v>
      </c>
      <c r="AB5" s="18"/>
      <c r="AC5" s="18"/>
    </row>
    <row r="6" spans="1:30" ht="21.75" customHeight="1" x14ac:dyDescent="0.4">
      <c r="B6" s="11" t="s">
        <v>22</v>
      </c>
      <c r="C6" s="11"/>
      <c r="D6" s="61" t="s">
        <v>32</v>
      </c>
      <c r="E6" s="61"/>
      <c r="F6" s="61"/>
      <c r="G6" s="61"/>
      <c r="H6" s="61"/>
      <c r="I6" s="13"/>
      <c r="J6" s="15"/>
      <c r="K6" s="13"/>
      <c r="Q6" s="11" t="s">
        <v>22</v>
      </c>
      <c r="R6" s="11"/>
      <c r="S6" s="61" t="str">
        <f>+D6</f>
        <v>300.0ｍ</v>
      </c>
      <c r="T6" s="61"/>
      <c r="U6" s="61"/>
      <c r="V6" s="61"/>
      <c r="W6" s="61"/>
      <c r="X6" s="13"/>
      <c r="Y6" s="15"/>
      <c r="Z6" s="13"/>
    </row>
    <row r="7" spans="1:30" ht="21.75" customHeight="1" x14ac:dyDescent="0.4">
      <c r="B7" s="16" t="s">
        <v>23</v>
      </c>
      <c r="C7" s="16"/>
      <c r="D7" s="12">
        <v>2</v>
      </c>
      <c r="E7" s="13" t="s">
        <v>27</v>
      </c>
      <c r="F7" s="12">
        <v>1</v>
      </c>
      <c r="G7" s="13" t="s">
        <v>28</v>
      </c>
      <c r="H7" s="13"/>
      <c r="I7" s="13"/>
      <c r="J7" s="17" t="s">
        <v>26</v>
      </c>
      <c r="K7" s="17"/>
      <c r="L7" s="19" t="str">
        <f>+表紙!G3</f>
        <v>○○　○○</v>
      </c>
      <c r="M7" s="19"/>
      <c r="N7" s="19"/>
      <c r="Q7" s="16" t="s">
        <v>23</v>
      </c>
      <c r="R7" s="16"/>
      <c r="S7" s="12">
        <v>2</v>
      </c>
      <c r="T7" s="13" t="s">
        <v>27</v>
      </c>
      <c r="U7" s="12">
        <v>2</v>
      </c>
      <c r="V7" s="13" t="s">
        <v>28</v>
      </c>
      <c r="W7" s="13"/>
      <c r="X7" s="13"/>
      <c r="Y7" s="17" t="s">
        <v>26</v>
      </c>
      <c r="Z7" s="17"/>
      <c r="AA7" s="19" t="str">
        <f>+L7</f>
        <v>○○　○○</v>
      </c>
      <c r="AB7" s="19"/>
      <c r="AC7" s="19"/>
    </row>
    <row r="9" spans="1:30" x14ac:dyDescent="0.4">
      <c r="A9" s="50" t="s">
        <v>1</v>
      </c>
      <c r="B9" s="51" t="s">
        <v>0</v>
      </c>
      <c r="C9" s="52" t="s">
        <v>30</v>
      </c>
      <c r="D9" s="50" t="s">
        <v>1</v>
      </c>
      <c r="E9" s="51" t="s">
        <v>0</v>
      </c>
      <c r="F9" s="52" t="s">
        <v>30</v>
      </c>
      <c r="G9" s="50" t="s">
        <v>1</v>
      </c>
      <c r="H9" s="51" t="s">
        <v>0</v>
      </c>
      <c r="I9" s="52" t="s">
        <v>30</v>
      </c>
      <c r="J9" s="50" t="s">
        <v>1</v>
      </c>
      <c r="K9" s="51" t="s">
        <v>0</v>
      </c>
      <c r="L9" s="52" t="s">
        <v>30</v>
      </c>
      <c r="M9" s="50" t="s">
        <v>1</v>
      </c>
      <c r="N9" s="51" t="s">
        <v>0</v>
      </c>
      <c r="O9" s="52" t="s">
        <v>30</v>
      </c>
      <c r="P9" s="50" t="s">
        <v>1</v>
      </c>
      <c r="Q9" s="51" t="s">
        <v>0</v>
      </c>
      <c r="R9" s="52" t="s">
        <v>30</v>
      </c>
      <c r="S9" s="50" t="s">
        <v>1</v>
      </c>
      <c r="T9" s="51" t="s">
        <v>0</v>
      </c>
      <c r="U9" s="52" t="s">
        <v>30</v>
      </c>
      <c r="V9" s="50" t="s">
        <v>1</v>
      </c>
      <c r="W9" s="51" t="s">
        <v>0</v>
      </c>
      <c r="X9" s="52" t="s">
        <v>30</v>
      </c>
      <c r="Y9" s="50" t="s">
        <v>1</v>
      </c>
      <c r="Z9" s="51" t="s">
        <v>0</v>
      </c>
      <c r="AA9" s="52" t="s">
        <v>30</v>
      </c>
      <c r="AB9" s="50" t="s">
        <v>1</v>
      </c>
      <c r="AC9" s="51" t="s">
        <v>0</v>
      </c>
      <c r="AD9" s="52" t="s">
        <v>30</v>
      </c>
    </row>
    <row r="10" spans="1:30" x14ac:dyDescent="0.4">
      <c r="A10" s="28">
        <v>1</v>
      </c>
      <c r="B10" s="53">
        <v>2.9</v>
      </c>
      <c r="C10" s="54">
        <f>+B10^2</f>
        <v>8.41</v>
      </c>
      <c r="D10" s="28">
        <v>21</v>
      </c>
      <c r="E10" s="53">
        <v>0</v>
      </c>
      <c r="F10" s="54">
        <f t="shared" ref="F10:F30" si="0">+E10^2</f>
        <v>0</v>
      </c>
      <c r="G10" s="28">
        <v>41</v>
      </c>
      <c r="H10" s="53">
        <v>0</v>
      </c>
      <c r="I10" s="54">
        <f t="shared" ref="I10:I19" si="1">+H10^2</f>
        <v>0</v>
      </c>
      <c r="J10" s="28">
        <v>61</v>
      </c>
      <c r="K10" s="53">
        <v>-0.9</v>
      </c>
      <c r="L10" s="54">
        <f t="shared" ref="L10:L19" si="2">+K10^2</f>
        <v>0.81</v>
      </c>
      <c r="M10" s="28">
        <v>81</v>
      </c>
      <c r="N10" s="53">
        <v>0.2</v>
      </c>
      <c r="O10" s="54">
        <f t="shared" ref="O10:O19" si="3">+N10^2</f>
        <v>4.0000000000000008E-2</v>
      </c>
      <c r="P10" s="28">
        <v>1</v>
      </c>
      <c r="Q10" s="53">
        <v>0.3</v>
      </c>
      <c r="R10" s="54">
        <f>+Q10^2</f>
        <v>0.09</v>
      </c>
      <c r="S10" s="28">
        <v>21</v>
      </c>
      <c r="T10" s="53">
        <v>-0.4</v>
      </c>
      <c r="U10" s="54">
        <f t="shared" ref="U10:U30" si="4">+T10^2</f>
        <v>0.16000000000000003</v>
      </c>
      <c r="V10" s="28">
        <v>41</v>
      </c>
      <c r="W10" s="53">
        <v>1.4</v>
      </c>
      <c r="X10" s="54">
        <f t="shared" ref="X10:X19" si="5">+W10^2</f>
        <v>1.9599999999999997</v>
      </c>
      <c r="Y10" s="28">
        <v>61</v>
      </c>
      <c r="Z10" s="53">
        <v>-0.2</v>
      </c>
      <c r="AA10" s="54">
        <f t="shared" ref="AA10:AA19" si="6">+Z10^2</f>
        <v>4.0000000000000008E-2</v>
      </c>
      <c r="AB10" s="28">
        <v>81</v>
      </c>
      <c r="AC10" s="53">
        <v>0.6</v>
      </c>
      <c r="AD10" s="54">
        <f t="shared" ref="AD10:AD19" si="7">+AC10^2</f>
        <v>0.36</v>
      </c>
    </row>
    <row r="11" spans="1:30" x14ac:dyDescent="0.4">
      <c r="A11" s="32">
        <v>2</v>
      </c>
      <c r="B11" s="55">
        <v>-0.9</v>
      </c>
      <c r="C11" s="56">
        <f t="shared" ref="C11:C30" si="8">+B11^2</f>
        <v>0.81</v>
      </c>
      <c r="D11" s="32">
        <v>22</v>
      </c>
      <c r="E11" s="55">
        <v>0</v>
      </c>
      <c r="F11" s="56">
        <f t="shared" si="0"/>
        <v>0</v>
      </c>
      <c r="G11" s="32">
        <v>42</v>
      </c>
      <c r="H11" s="55">
        <v>0.8</v>
      </c>
      <c r="I11" s="56">
        <f t="shared" si="1"/>
        <v>0.64000000000000012</v>
      </c>
      <c r="J11" s="32">
        <v>62</v>
      </c>
      <c r="K11" s="55">
        <v>0.5</v>
      </c>
      <c r="L11" s="56">
        <f t="shared" si="2"/>
        <v>0.25</v>
      </c>
      <c r="M11" s="32">
        <v>82</v>
      </c>
      <c r="N11" s="55">
        <v>1.5</v>
      </c>
      <c r="O11" s="56">
        <f t="shared" si="3"/>
        <v>2.25</v>
      </c>
      <c r="P11" s="32">
        <v>2</v>
      </c>
      <c r="Q11" s="55">
        <v>-0.2</v>
      </c>
      <c r="R11" s="56">
        <f t="shared" ref="R11:R30" si="9">+Q11^2</f>
        <v>4.0000000000000008E-2</v>
      </c>
      <c r="S11" s="32">
        <v>22</v>
      </c>
      <c r="T11" s="55">
        <v>0.5</v>
      </c>
      <c r="U11" s="56">
        <f t="shared" si="4"/>
        <v>0.25</v>
      </c>
      <c r="V11" s="32">
        <v>42</v>
      </c>
      <c r="W11" s="55">
        <v>0.4</v>
      </c>
      <c r="X11" s="56">
        <f t="shared" si="5"/>
        <v>0.16000000000000003</v>
      </c>
      <c r="Y11" s="32">
        <v>62</v>
      </c>
      <c r="Z11" s="55">
        <v>0.3</v>
      </c>
      <c r="AA11" s="56">
        <f t="shared" si="6"/>
        <v>0.09</v>
      </c>
      <c r="AB11" s="32">
        <v>82</v>
      </c>
      <c r="AC11" s="55">
        <v>-3.2</v>
      </c>
      <c r="AD11" s="56">
        <f t="shared" si="7"/>
        <v>10.240000000000002</v>
      </c>
    </row>
    <row r="12" spans="1:30" x14ac:dyDescent="0.4">
      <c r="A12" s="32">
        <v>3</v>
      </c>
      <c r="B12" s="55">
        <v>-3.5</v>
      </c>
      <c r="C12" s="56">
        <f t="shared" si="8"/>
        <v>12.25</v>
      </c>
      <c r="D12" s="32">
        <v>23</v>
      </c>
      <c r="E12" s="55">
        <v>0.8</v>
      </c>
      <c r="F12" s="56">
        <f t="shared" si="0"/>
        <v>0.64000000000000012</v>
      </c>
      <c r="G12" s="32">
        <v>43</v>
      </c>
      <c r="H12" s="55">
        <v>0</v>
      </c>
      <c r="I12" s="56">
        <f t="shared" si="1"/>
        <v>0</v>
      </c>
      <c r="J12" s="32">
        <v>63</v>
      </c>
      <c r="K12" s="55">
        <v>0.3</v>
      </c>
      <c r="L12" s="56">
        <f t="shared" si="2"/>
        <v>0.09</v>
      </c>
      <c r="M12" s="32">
        <v>83</v>
      </c>
      <c r="N12" s="55">
        <v>0</v>
      </c>
      <c r="O12" s="56">
        <f t="shared" si="3"/>
        <v>0</v>
      </c>
      <c r="P12" s="32">
        <v>3</v>
      </c>
      <c r="Q12" s="55">
        <v>-0.6</v>
      </c>
      <c r="R12" s="56">
        <f t="shared" si="9"/>
        <v>0.36</v>
      </c>
      <c r="S12" s="32">
        <v>23</v>
      </c>
      <c r="T12" s="55">
        <v>-0.3</v>
      </c>
      <c r="U12" s="56">
        <f t="shared" si="4"/>
        <v>0.09</v>
      </c>
      <c r="V12" s="32">
        <v>43</v>
      </c>
      <c r="W12" s="55">
        <v>0.1</v>
      </c>
      <c r="X12" s="56">
        <f t="shared" si="5"/>
        <v>1.0000000000000002E-2</v>
      </c>
      <c r="Y12" s="32">
        <v>63</v>
      </c>
      <c r="Z12" s="55">
        <v>-0.1</v>
      </c>
      <c r="AA12" s="56">
        <f t="shared" si="6"/>
        <v>1.0000000000000002E-2</v>
      </c>
      <c r="AB12" s="32">
        <v>83</v>
      </c>
      <c r="AC12" s="55">
        <v>1</v>
      </c>
      <c r="AD12" s="56">
        <f t="shared" si="7"/>
        <v>1</v>
      </c>
    </row>
    <row r="13" spans="1:30" x14ac:dyDescent="0.4">
      <c r="A13" s="32">
        <v>4</v>
      </c>
      <c r="B13" s="55">
        <v>5</v>
      </c>
      <c r="C13" s="56">
        <f t="shared" si="8"/>
        <v>25</v>
      </c>
      <c r="D13" s="32">
        <v>24</v>
      </c>
      <c r="E13" s="55">
        <v>-0.2</v>
      </c>
      <c r="F13" s="56">
        <f t="shared" si="0"/>
        <v>4.0000000000000008E-2</v>
      </c>
      <c r="G13" s="32">
        <v>44</v>
      </c>
      <c r="H13" s="55">
        <v>0</v>
      </c>
      <c r="I13" s="56">
        <f t="shared" si="1"/>
        <v>0</v>
      </c>
      <c r="J13" s="32">
        <v>64</v>
      </c>
      <c r="K13" s="55">
        <v>0.9</v>
      </c>
      <c r="L13" s="56">
        <f t="shared" si="2"/>
        <v>0.81</v>
      </c>
      <c r="M13" s="32">
        <v>84</v>
      </c>
      <c r="N13" s="55">
        <v>0</v>
      </c>
      <c r="O13" s="56">
        <f t="shared" si="3"/>
        <v>0</v>
      </c>
      <c r="P13" s="32">
        <v>4</v>
      </c>
      <c r="Q13" s="55">
        <v>-0.5</v>
      </c>
      <c r="R13" s="56">
        <f t="shared" si="9"/>
        <v>0.25</v>
      </c>
      <c r="S13" s="32">
        <v>24</v>
      </c>
      <c r="T13" s="55">
        <v>-0.3</v>
      </c>
      <c r="U13" s="56">
        <f t="shared" si="4"/>
        <v>0.09</v>
      </c>
      <c r="V13" s="32">
        <v>44</v>
      </c>
      <c r="W13" s="55">
        <v>-0.6</v>
      </c>
      <c r="X13" s="56">
        <f t="shared" si="5"/>
        <v>0.36</v>
      </c>
      <c r="Y13" s="32">
        <v>64</v>
      </c>
      <c r="Z13" s="55">
        <v>-0.3</v>
      </c>
      <c r="AA13" s="56">
        <f t="shared" si="6"/>
        <v>0.09</v>
      </c>
      <c r="AB13" s="32">
        <v>84</v>
      </c>
      <c r="AC13" s="55">
        <v>1</v>
      </c>
      <c r="AD13" s="56">
        <f t="shared" si="7"/>
        <v>1</v>
      </c>
    </row>
    <row r="14" spans="1:30" x14ac:dyDescent="0.4">
      <c r="A14" s="32">
        <v>5</v>
      </c>
      <c r="B14" s="55">
        <v>2.9</v>
      </c>
      <c r="C14" s="56">
        <f t="shared" si="8"/>
        <v>8.41</v>
      </c>
      <c r="D14" s="32">
        <v>25</v>
      </c>
      <c r="E14" s="55">
        <v>1.1000000000000001</v>
      </c>
      <c r="F14" s="56">
        <f t="shared" si="0"/>
        <v>1.2100000000000002</v>
      </c>
      <c r="G14" s="32">
        <v>45</v>
      </c>
      <c r="H14" s="55">
        <v>0.9</v>
      </c>
      <c r="I14" s="56">
        <f t="shared" si="1"/>
        <v>0.81</v>
      </c>
      <c r="J14" s="32">
        <v>65</v>
      </c>
      <c r="K14" s="55">
        <v>-0.1</v>
      </c>
      <c r="L14" s="56">
        <f t="shared" si="2"/>
        <v>1.0000000000000002E-2</v>
      </c>
      <c r="M14" s="32">
        <v>85</v>
      </c>
      <c r="N14" s="55">
        <v>0</v>
      </c>
      <c r="O14" s="56">
        <f t="shared" si="3"/>
        <v>0</v>
      </c>
      <c r="P14" s="32">
        <v>5</v>
      </c>
      <c r="Q14" s="55">
        <v>-0.4</v>
      </c>
      <c r="R14" s="56">
        <f t="shared" si="9"/>
        <v>0.16000000000000003</v>
      </c>
      <c r="S14" s="32">
        <v>25</v>
      </c>
      <c r="T14" s="55">
        <v>-0.8</v>
      </c>
      <c r="U14" s="56">
        <f t="shared" si="4"/>
        <v>0.64000000000000012</v>
      </c>
      <c r="V14" s="32">
        <v>45</v>
      </c>
      <c r="W14" s="55">
        <v>-1.7</v>
      </c>
      <c r="X14" s="56">
        <f t="shared" si="5"/>
        <v>2.8899999999999997</v>
      </c>
      <c r="Y14" s="32">
        <v>65</v>
      </c>
      <c r="Z14" s="55">
        <v>1</v>
      </c>
      <c r="AA14" s="56">
        <f t="shared" si="6"/>
        <v>1</v>
      </c>
      <c r="AB14" s="32">
        <v>85</v>
      </c>
      <c r="AC14" s="55">
        <v>-2.8</v>
      </c>
      <c r="AD14" s="56">
        <f t="shared" si="7"/>
        <v>7.839999999999999</v>
      </c>
    </row>
    <row r="15" spans="1:30" x14ac:dyDescent="0.4">
      <c r="A15" s="32">
        <v>6</v>
      </c>
      <c r="B15" s="55">
        <v>-3.8</v>
      </c>
      <c r="C15" s="56">
        <f t="shared" si="8"/>
        <v>14.44</v>
      </c>
      <c r="D15" s="32">
        <v>26</v>
      </c>
      <c r="E15" s="55">
        <v>0.9</v>
      </c>
      <c r="F15" s="56">
        <f t="shared" si="0"/>
        <v>0.81</v>
      </c>
      <c r="G15" s="32">
        <v>46</v>
      </c>
      <c r="H15" s="55">
        <v>0.9</v>
      </c>
      <c r="I15" s="56">
        <f t="shared" si="1"/>
        <v>0.81</v>
      </c>
      <c r="J15" s="32">
        <v>66</v>
      </c>
      <c r="K15" s="55">
        <v>0.2</v>
      </c>
      <c r="L15" s="56">
        <f t="shared" si="2"/>
        <v>4.0000000000000008E-2</v>
      </c>
      <c r="M15" s="32">
        <v>86</v>
      </c>
      <c r="N15" s="55">
        <v>0.9</v>
      </c>
      <c r="O15" s="56">
        <f t="shared" si="3"/>
        <v>0.81</v>
      </c>
      <c r="P15" s="32">
        <v>6</v>
      </c>
      <c r="Q15" s="55">
        <v>-0.3</v>
      </c>
      <c r="R15" s="56">
        <f t="shared" si="9"/>
        <v>0.09</v>
      </c>
      <c r="S15" s="32">
        <v>26</v>
      </c>
      <c r="T15" s="55">
        <v>-0.9</v>
      </c>
      <c r="U15" s="56">
        <f t="shared" si="4"/>
        <v>0.81</v>
      </c>
      <c r="V15" s="32">
        <v>46</v>
      </c>
      <c r="W15" s="55">
        <v>-0.5</v>
      </c>
      <c r="X15" s="56">
        <f t="shared" si="5"/>
        <v>0.25</v>
      </c>
      <c r="Y15" s="32">
        <v>66</v>
      </c>
      <c r="Z15" s="55">
        <v>0.7</v>
      </c>
      <c r="AA15" s="56">
        <f t="shared" si="6"/>
        <v>0.48999999999999994</v>
      </c>
      <c r="AB15" s="32">
        <v>86</v>
      </c>
      <c r="AC15" s="55">
        <v>-2.6</v>
      </c>
      <c r="AD15" s="56">
        <f t="shared" si="7"/>
        <v>6.7600000000000007</v>
      </c>
    </row>
    <row r="16" spans="1:30" x14ac:dyDescent="0.4">
      <c r="A16" s="32">
        <v>7</v>
      </c>
      <c r="B16" s="55">
        <v>-0.8</v>
      </c>
      <c r="C16" s="56">
        <f t="shared" si="8"/>
        <v>0.64000000000000012</v>
      </c>
      <c r="D16" s="32">
        <v>27</v>
      </c>
      <c r="E16" s="55">
        <v>0.2</v>
      </c>
      <c r="F16" s="56">
        <f t="shared" si="0"/>
        <v>4.0000000000000008E-2</v>
      </c>
      <c r="G16" s="32">
        <v>47</v>
      </c>
      <c r="H16" s="55">
        <v>0.1</v>
      </c>
      <c r="I16" s="56">
        <f t="shared" si="1"/>
        <v>1.0000000000000002E-2</v>
      </c>
      <c r="J16" s="32">
        <v>67</v>
      </c>
      <c r="K16" s="55">
        <v>0</v>
      </c>
      <c r="L16" s="56">
        <f t="shared" si="2"/>
        <v>0</v>
      </c>
      <c r="M16" s="32">
        <v>87</v>
      </c>
      <c r="N16" s="55">
        <v>0.9</v>
      </c>
      <c r="O16" s="56">
        <f t="shared" si="3"/>
        <v>0.81</v>
      </c>
      <c r="P16" s="32">
        <v>7</v>
      </c>
      <c r="Q16" s="55">
        <v>-0.3</v>
      </c>
      <c r="R16" s="56">
        <f t="shared" si="9"/>
        <v>0.09</v>
      </c>
      <c r="S16" s="32">
        <v>27</v>
      </c>
      <c r="T16" s="55">
        <v>-0.8</v>
      </c>
      <c r="U16" s="56">
        <f t="shared" si="4"/>
        <v>0.64000000000000012</v>
      </c>
      <c r="V16" s="32">
        <v>47</v>
      </c>
      <c r="W16" s="55">
        <v>0.1</v>
      </c>
      <c r="X16" s="56">
        <f t="shared" si="5"/>
        <v>1.0000000000000002E-2</v>
      </c>
      <c r="Y16" s="32">
        <v>67</v>
      </c>
      <c r="Z16" s="55">
        <v>0.6</v>
      </c>
      <c r="AA16" s="56">
        <f t="shared" si="6"/>
        <v>0.36</v>
      </c>
      <c r="AB16" s="32">
        <v>87</v>
      </c>
      <c r="AC16" s="55">
        <v>4.9000000000000004</v>
      </c>
      <c r="AD16" s="56">
        <f t="shared" si="7"/>
        <v>24.010000000000005</v>
      </c>
    </row>
    <row r="17" spans="1:30" x14ac:dyDescent="0.4">
      <c r="A17" s="32">
        <v>8</v>
      </c>
      <c r="B17" s="55">
        <v>-0.2</v>
      </c>
      <c r="C17" s="56">
        <f t="shared" si="8"/>
        <v>4.0000000000000008E-2</v>
      </c>
      <c r="D17" s="32">
        <v>28</v>
      </c>
      <c r="E17" s="55">
        <v>0.2</v>
      </c>
      <c r="F17" s="56">
        <f t="shared" si="0"/>
        <v>4.0000000000000008E-2</v>
      </c>
      <c r="G17" s="32">
        <v>48</v>
      </c>
      <c r="H17" s="55">
        <v>0.9</v>
      </c>
      <c r="I17" s="56">
        <f t="shared" si="1"/>
        <v>0.81</v>
      </c>
      <c r="J17" s="32">
        <v>68</v>
      </c>
      <c r="K17" s="55">
        <v>0.2</v>
      </c>
      <c r="L17" s="56">
        <f t="shared" si="2"/>
        <v>4.0000000000000008E-2</v>
      </c>
      <c r="M17" s="32">
        <v>88</v>
      </c>
      <c r="N17" s="55">
        <v>0</v>
      </c>
      <c r="O17" s="56">
        <f t="shared" si="3"/>
        <v>0</v>
      </c>
      <c r="P17" s="32">
        <v>8</v>
      </c>
      <c r="Q17" s="55">
        <v>0.1</v>
      </c>
      <c r="R17" s="56">
        <f t="shared" si="9"/>
        <v>1.0000000000000002E-2</v>
      </c>
      <c r="S17" s="32">
        <v>28</v>
      </c>
      <c r="T17" s="55">
        <v>-0.3</v>
      </c>
      <c r="U17" s="56">
        <f t="shared" si="4"/>
        <v>0.09</v>
      </c>
      <c r="V17" s="32">
        <v>48</v>
      </c>
      <c r="W17" s="55">
        <v>1</v>
      </c>
      <c r="X17" s="56">
        <f t="shared" si="5"/>
        <v>1</v>
      </c>
      <c r="Y17" s="32">
        <v>68</v>
      </c>
      <c r="Z17" s="55">
        <v>0.1</v>
      </c>
      <c r="AA17" s="56">
        <f t="shared" si="6"/>
        <v>1.0000000000000002E-2</v>
      </c>
      <c r="AB17" s="32">
        <v>88</v>
      </c>
      <c r="AC17" s="55">
        <v>1.3</v>
      </c>
      <c r="AD17" s="56">
        <f t="shared" si="7"/>
        <v>1.6900000000000002</v>
      </c>
    </row>
    <row r="18" spans="1:30" x14ac:dyDescent="0.4">
      <c r="A18" s="32">
        <v>9</v>
      </c>
      <c r="B18" s="55">
        <v>0.7</v>
      </c>
      <c r="C18" s="56">
        <f t="shared" si="8"/>
        <v>0.48999999999999994</v>
      </c>
      <c r="D18" s="32">
        <v>29</v>
      </c>
      <c r="E18" s="55">
        <v>0.9</v>
      </c>
      <c r="F18" s="56">
        <f t="shared" si="0"/>
        <v>0.81</v>
      </c>
      <c r="G18" s="32">
        <v>49</v>
      </c>
      <c r="H18" s="55">
        <v>0</v>
      </c>
      <c r="I18" s="56">
        <f t="shared" si="1"/>
        <v>0</v>
      </c>
      <c r="J18" s="32">
        <v>69</v>
      </c>
      <c r="K18" s="55">
        <v>-1</v>
      </c>
      <c r="L18" s="56">
        <f t="shared" si="2"/>
        <v>1</v>
      </c>
      <c r="M18" s="32">
        <v>89</v>
      </c>
      <c r="N18" s="55">
        <v>0.2</v>
      </c>
      <c r="O18" s="56">
        <f t="shared" si="3"/>
        <v>4.0000000000000008E-2</v>
      </c>
      <c r="P18" s="32">
        <v>9</v>
      </c>
      <c r="Q18" s="55">
        <v>0</v>
      </c>
      <c r="R18" s="56">
        <f t="shared" si="9"/>
        <v>0</v>
      </c>
      <c r="S18" s="32">
        <v>29</v>
      </c>
      <c r="T18" s="55">
        <v>0.2</v>
      </c>
      <c r="U18" s="56">
        <f t="shared" si="4"/>
        <v>4.0000000000000008E-2</v>
      </c>
      <c r="V18" s="32">
        <v>49</v>
      </c>
      <c r="W18" s="55">
        <v>-0.3</v>
      </c>
      <c r="X18" s="56">
        <f t="shared" si="5"/>
        <v>0.09</v>
      </c>
      <c r="Y18" s="32">
        <v>69</v>
      </c>
      <c r="Z18" s="55">
        <v>-0.8</v>
      </c>
      <c r="AA18" s="56">
        <f t="shared" si="6"/>
        <v>0.64000000000000012</v>
      </c>
      <c r="AB18" s="32">
        <v>89</v>
      </c>
      <c r="AC18" s="55">
        <v>-1.6</v>
      </c>
      <c r="AD18" s="56">
        <f t="shared" si="7"/>
        <v>2.5600000000000005</v>
      </c>
    </row>
    <row r="19" spans="1:30" x14ac:dyDescent="0.4">
      <c r="A19" s="36">
        <v>10</v>
      </c>
      <c r="B19" s="57">
        <v>1</v>
      </c>
      <c r="C19" s="58">
        <f t="shared" si="8"/>
        <v>1</v>
      </c>
      <c r="D19" s="36">
        <v>30</v>
      </c>
      <c r="E19" s="57">
        <v>0.5</v>
      </c>
      <c r="F19" s="58">
        <f t="shared" si="0"/>
        <v>0.25</v>
      </c>
      <c r="G19" s="36">
        <v>50</v>
      </c>
      <c r="H19" s="57">
        <v>-0.1</v>
      </c>
      <c r="I19" s="58">
        <f t="shared" si="1"/>
        <v>1.0000000000000002E-2</v>
      </c>
      <c r="J19" s="36">
        <v>70</v>
      </c>
      <c r="K19" s="57">
        <v>-0.8</v>
      </c>
      <c r="L19" s="58">
        <f t="shared" si="2"/>
        <v>0.64000000000000012</v>
      </c>
      <c r="M19" s="36">
        <v>90</v>
      </c>
      <c r="N19" s="57">
        <v>0.9</v>
      </c>
      <c r="O19" s="58">
        <f t="shared" si="3"/>
        <v>0.81</v>
      </c>
      <c r="P19" s="36">
        <v>10</v>
      </c>
      <c r="Q19" s="57">
        <v>-0.3</v>
      </c>
      <c r="R19" s="58">
        <f t="shared" si="9"/>
        <v>0.09</v>
      </c>
      <c r="S19" s="36">
        <v>30</v>
      </c>
      <c r="T19" s="57">
        <v>0.9</v>
      </c>
      <c r="U19" s="58">
        <f t="shared" si="4"/>
        <v>0.81</v>
      </c>
      <c r="V19" s="36">
        <v>50</v>
      </c>
      <c r="W19" s="57">
        <v>0.6</v>
      </c>
      <c r="X19" s="58">
        <f t="shared" si="5"/>
        <v>0.36</v>
      </c>
      <c r="Y19" s="36">
        <v>70</v>
      </c>
      <c r="Z19" s="57">
        <v>-0.2</v>
      </c>
      <c r="AA19" s="58">
        <f t="shared" si="6"/>
        <v>4.0000000000000008E-2</v>
      </c>
      <c r="AB19" s="36">
        <v>90</v>
      </c>
      <c r="AC19" s="57">
        <v>-0.6</v>
      </c>
      <c r="AD19" s="58">
        <f t="shared" si="7"/>
        <v>0.36</v>
      </c>
    </row>
    <row r="20" spans="1:30" s="2" customFormat="1" x14ac:dyDescent="0.4">
      <c r="A20" s="44" t="s">
        <v>29</v>
      </c>
      <c r="B20" s="45">
        <f>SUM(B10:B19)</f>
        <v>3.3000000000000007</v>
      </c>
      <c r="C20" s="46">
        <f>SUM(C10:C19)</f>
        <v>71.489999999999995</v>
      </c>
      <c r="D20" s="47" t="s">
        <v>29</v>
      </c>
      <c r="E20" s="48">
        <f>SUM(E10:E19)</f>
        <v>4.4000000000000004</v>
      </c>
      <c r="F20" s="49">
        <f>SUM(F10:F19)</f>
        <v>3.8400000000000003</v>
      </c>
      <c r="G20" s="47" t="s">
        <v>29</v>
      </c>
      <c r="H20" s="48">
        <f>SUM(H10:H19)</f>
        <v>3.5</v>
      </c>
      <c r="I20" s="49">
        <f>SUM(I10:I19)</f>
        <v>3.09</v>
      </c>
      <c r="J20" s="47" t="s">
        <v>29</v>
      </c>
      <c r="K20" s="48">
        <f>SUM(K10:K19)</f>
        <v>-0.7</v>
      </c>
      <c r="L20" s="49">
        <f>SUM(L10:L19)</f>
        <v>3.6900000000000004</v>
      </c>
      <c r="M20" s="47" t="s">
        <v>29</v>
      </c>
      <c r="N20" s="48">
        <f>SUM(N10:N19)</f>
        <v>4.6000000000000005</v>
      </c>
      <c r="O20" s="49">
        <f>SUM(O10:O19)</f>
        <v>4.76</v>
      </c>
      <c r="P20" s="44" t="s">
        <v>29</v>
      </c>
      <c r="Q20" s="45">
        <f>SUM(Q10:Q19)</f>
        <v>-2.1999999999999997</v>
      </c>
      <c r="R20" s="46">
        <f>SUM(R10:R19)</f>
        <v>1.1800000000000002</v>
      </c>
      <c r="S20" s="47" t="s">
        <v>29</v>
      </c>
      <c r="T20" s="48">
        <f>SUM(T10:T19)</f>
        <v>-2.1999999999999997</v>
      </c>
      <c r="U20" s="49">
        <f>SUM(U10:U19)</f>
        <v>3.62</v>
      </c>
      <c r="V20" s="47" t="s">
        <v>29</v>
      </c>
      <c r="W20" s="48">
        <f>SUM(W10:W19)</f>
        <v>0.49999999999999983</v>
      </c>
      <c r="X20" s="49">
        <f>SUM(X10:X19)</f>
        <v>7.089999999999999</v>
      </c>
      <c r="Y20" s="47" t="s">
        <v>29</v>
      </c>
      <c r="Z20" s="48">
        <f>SUM(Z10:Z19)</f>
        <v>1.1000000000000001</v>
      </c>
      <c r="AA20" s="49">
        <f>SUM(AA10:AA19)</f>
        <v>2.77</v>
      </c>
      <c r="AB20" s="47" t="s">
        <v>29</v>
      </c>
      <c r="AC20" s="48">
        <f>SUM(AC10:AC19)</f>
        <v>-1.9999999999999996</v>
      </c>
      <c r="AD20" s="49">
        <f>SUM(AD10:AD19)</f>
        <v>55.820000000000007</v>
      </c>
    </row>
    <row r="21" spans="1:30" x14ac:dyDescent="0.4">
      <c r="A21" s="28">
        <v>11</v>
      </c>
      <c r="B21" s="53">
        <v>0.6</v>
      </c>
      <c r="C21" s="54">
        <f t="shared" si="8"/>
        <v>0.36</v>
      </c>
      <c r="D21" s="28">
        <v>31</v>
      </c>
      <c r="E21" s="53">
        <v>-0.5</v>
      </c>
      <c r="F21" s="54">
        <f t="shared" si="0"/>
        <v>0.25</v>
      </c>
      <c r="G21" s="28">
        <v>51</v>
      </c>
      <c r="H21" s="53">
        <v>0.6</v>
      </c>
      <c r="I21" s="54">
        <f t="shared" ref="I21:I30" si="10">+H21^2</f>
        <v>0.36</v>
      </c>
      <c r="J21" s="28">
        <v>71</v>
      </c>
      <c r="K21" s="53">
        <v>0.3</v>
      </c>
      <c r="L21" s="54">
        <f t="shared" ref="L21:L30" si="11">+K21^2</f>
        <v>0.09</v>
      </c>
      <c r="M21" s="28">
        <v>91</v>
      </c>
      <c r="N21" s="53">
        <v>-1.9</v>
      </c>
      <c r="O21" s="54">
        <f t="shared" ref="O21:O30" si="12">+N21^2</f>
        <v>3.61</v>
      </c>
      <c r="P21" s="28">
        <v>11</v>
      </c>
      <c r="Q21" s="53">
        <v>-0.5</v>
      </c>
      <c r="R21" s="54">
        <f t="shared" ref="R21:R40" si="13">+Q21^2</f>
        <v>0.25</v>
      </c>
      <c r="S21" s="28">
        <v>31</v>
      </c>
      <c r="T21" s="53">
        <v>-0.8</v>
      </c>
      <c r="U21" s="54">
        <f t="shared" ref="U21:U41" si="14">+T21^2</f>
        <v>0.64000000000000012</v>
      </c>
      <c r="V21" s="28">
        <v>51</v>
      </c>
      <c r="W21" s="53">
        <v>-2.1</v>
      </c>
      <c r="X21" s="54">
        <f t="shared" ref="X21:X30" si="15">+W21^2</f>
        <v>4.41</v>
      </c>
      <c r="Y21" s="28">
        <v>71</v>
      </c>
      <c r="Z21" s="53">
        <v>1</v>
      </c>
      <c r="AA21" s="54">
        <f t="shared" ref="AA21:AA30" si="16">+Z21^2</f>
        <v>1</v>
      </c>
      <c r="AB21" s="28">
        <v>91</v>
      </c>
      <c r="AC21" s="53">
        <v>-0.1</v>
      </c>
      <c r="AD21" s="54">
        <f t="shared" ref="AD21:AD30" si="17">+AC21^2</f>
        <v>1.0000000000000002E-2</v>
      </c>
    </row>
    <row r="22" spans="1:30" x14ac:dyDescent="0.4">
      <c r="A22" s="32">
        <v>12</v>
      </c>
      <c r="B22" s="55">
        <v>0.5</v>
      </c>
      <c r="C22" s="56">
        <f t="shared" si="8"/>
        <v>0.25</v>
      </c>
      <c r="D22" s="32">
        <v>32</v>
      </c>
      <c r="E22" s="55">
        <v>1</v>
      </c>
      <c r="F22" s="56">
        <f t="shared" si="0"/>
        <v>1</v>
      </c>
      <c r="G22" s="32">
        <v>52</v>
      </c>
      <c r="H22" s="55">
        <v>0.4</v>
      </c>
      <c r="I22" s="56">
        <f t="shared" si="10"/>
        <v>0.16000000000000003</v>
      </c>
      <c r="J22" s="32">
        <v>72</v>
      </c>
      <c r="K22" s="55">
        <v>0</v>
      </c>
      <c r="L22" s="56">
        <f t="shared" si="11"/>
        <v>0</v>
      </c>
      <c r="M22" s="32">
        <v>92</v>
      </c>
      <c r="N22" s="55">
        <v>0</v>
      </c>
      <c r="O22" s="56">
        <f t="shared" si="12"/>
        <v>0</v>
      </c>
      <c r="P22" s="32">
        <v>12</v>
      </c>
      <c r="Q22" s="55">
        <v>1.4</v>
      </c>
      <c r="R22" s="56">
        <f t="shared" si="13"/>
        <v>1.9599999999999997</v>
      </c>
      <c r="S22" s="32">
        <v>32</v>
      </c>
      <c r="T22" s="55">
        <v>-0.3</v>
      </c>
      <c r="U22" s="56">
        <f t="shared" si="14"/>
        <v>0.09</v>
      </c>
      <c r="V22" s="32">
        <v>52</v>
      </c>
      <c r="W22" s="55">
        <v>-0.3</v>
      </c>
      <c r="X22" s="56">
        <f t="shared" si="15"/>
        <v>0.09</v>
      </c>
      <c r="Y22" s="32">
        <v>72</v>
      </c>
      <c r="Z22" s="55">
        <v>-0.2</v>
      </c>
      <c r="AA22" s="56">
        <f t="shared" si="16"/>
        <v>4.0000000000000008E-2</v>
      </c>
      <c r="AB22" s="32">
        <v>92</v>
      </c>
      <c r="AC22" s="55">
        <v>1.2</v>
      </c>
      <c r="AD22" s="56">
        <f t="shared" si="17"/>
        <v>1.44</v>
      </c>
    </row>
    <row r="23" spans="1:30" x14ac:dyDescent="0.4">
      <c r="A23" s="32">
        <v>13</v>
      </c>
      <c r="B23" s="55">
        <v>1</v>
      </c>
      <c r="C23" s="56">
        <f t="shared" si="8"/>
        <v>1</v>
      </c>
      <c r="D23" s="32">
        <v>33</v>
      </c>
      <c r="E23" s="55">
        <v>0.1</v>
      </c>
      <c r="F23" s="56">
        <f t="shared" si="0"/>
        <v>1.0000000000000002E-2</v>
      </c>
      <c r="G23" s="32">
        <v>53</v>
      </c>
      <c r="H23" s="55">
        <v>1.2</v>
      </c>
      <c r="I23" s="56">
        <f t="shared" si="10"/>
        <v>1.44</v>
      </c>
      <c r="J23" s="32">
        <v>73</v>
      </c>
      <c r="K23" s="55">
        <v>0.6</v>
      </c>
      <c r="L23" s="56">
        <f t="shared" si="11"/>
        <v>0.36</v>
      </c>
      <c r="M23" s="32">
        <v>93</v>
      </c>
      <c r="N23" s="55">
        <v>0.3</v>
      </c>
      <c r="O23" s="56">
        <f t="shared" si="12"/>
        <v>0.09</v>
      </c>
      <c r="P23" s="32">
        <v>13</v>
      </c>
      <c r="Q23" s="55">
        <v>2.1</v>
      </c>
      <c r="R23" s="56">
        <f t="shared" si="13"/>
        <v>4.41</v>
      </c>
      <c r="S23" s="32">
        <v>33</v>
      </c>
      <c r="T23" s="55"/>
      <c r="U23" s="56">
        <f t="shared" si="14"/>
        <v>0</v>
      </c>
      <c r="V23" s="32">
        <v>53</v>
      </c>
      <c r="W23" s="55">
        <v>1.8</v>
      </c>
      <c r="X23" s="56">
        <f t="shared" si="15"/>
        <v>3.24</v>
      </c>
      <c r="Y23" s="32">
        <v>73</v>
      </c>
      <c r="Z23" s="55">
        <v>-1.3</v>
      </c>
      <c r="AA23" s="56">
        <f t="shared" si="16"/>
        <v>1.6900000000000002</v>
      </c>
      <c r="AB23" s="32">
        <v>93</v>
      </c>
      <c r="AC23" s="55">
        <v>0</v>
      </c>
      <c r="AD23" s="56">
        <f t="shared" si="17"/>
        <v>0</v>
      </c>
    </row>
    <row r="24" spans="1:30" x14ac:dyDescent="0.4">
      <c r="A24" s="32">
        <v>14</v>
      </c>
      <c r="B24" s="55">
        <v>0.9</v>
      </c>
      <c r="C24" s="56">
        <f t="shared" si="8"/>
        <v>0.81</v>
      </c>
      <c r="D24" s="32">
        <v>34</v>
      </c>
      <c r="E24" s="55">
        <v>0</v>
      </c>
      <c r="F24" s="56">
        <f t="shared" si="0"/>
        <v>0</v>
      </c>
      <c r="G24" s="32">
        <v>54</v>
      </c>
      <c r="H24" s="55">
        <v>1</v>
      </c>
      <c r="I24" s="56">
        <f t="shared" si="10"/>
        <v>1</v>
      </c>
      <c r="J24" s="32">
        <v>74</v>
      </c>
      <c r="K24" s="55">
        <v>-0.5</v>
      </c>
      <c r="L24" s="56">
        <f t="shared" si="11"/>
        <v>0.25</v>
      </c>
      <c r="M24" s="32">
        <v>94</v>
      </c>
      <c r="N24" s="55">
        <v>0.2</v>
      </c>
      <c r="O24" s="56">
        <f t="shared" si="12"/>
        <v>4.0000000000000008E-2</v>
      </c>
      <c r="P24" s="32">
        <v>14</v>
      </c>
      <c r="Q24" s="55">
        <v>-0.7</v>
      </c>
      <c r="R24" s="56">
        <f t="shared" si="13"/>
        <v>0.48999999999999994</v>
      </c>
      <c r="S24" s="32">
        <v>34</v>
      </c>
      <c r="T24" s="55"/>
      <c r="U24" s="56">
        <f t="shared" si="14"/>
        <v>0</v>
      </c>
      <c r="V24" s="32">
        <v>54</v>
      </c>
      <c r="W24" s="55">
        <v>0.8</v>
      </c>
      <c r="X24" s="56">
        <f t="shared" si="15"/>
        <v>0.64000000000000012</v>
      </c>
      <c r="Y24" s="32">
        <v>74</v>
      </c>
      <c r="Z24" s="55">
        <v>0.4</v>
      </c>
      <c r="AA24" s="56">
        <f t="shared" si="16"/>
        <v>0.16000000000000003</v>
      </c>
      <c r="AB24" s="32">
        <v>94</v>
      </c>
      <c r="AC24" s="55">
        <v>0.5</v>
      </c>
      <c r="AD24" s="56">
        <f t="shared" si="17"/>
        <v>0.25</v>
      </c>
    </row>
    <row r="25" spans="1:30" x14ac:dyDescent="0.4">
      <c r="A25" s="32">
        <v>15</v>
      </c>
      <c r="B25" s="55">
        <v>0.2</v>
      </c>
      <c r="C25" s="56">
        <f t="shared" si="8"/>
        <v>4.0000000000000008E-2</v>
      </c>
      <c r="D25" s="32">
        <v>35</v>
      </c>
      <c r="E25" s="55">
        <v>0</v>
      </c>
      <c r="F25" s="56">
        <f t="shared" si="0"/>
        <v>0</v>
      </c>
      <c r="G25" s="32">
        <v>55</v>
      </c>
      <c r="H25" s="55">
        <v>0</v>
      </c>
      <c r="I25" s="56">
        <f t="shared" si="10"/>
        <v>0</v>
      </c>
      <c r="J25" s="32">
        <v>75</v>
      </c>
      <c r="K25" s="55">
        <v>0</v>
      </c>
      <c r="L25" s="56">
        <f t="shared" si="11"/>
        <v>0</v>
      </c>
      <c r="M25" s="32">
        <v>95</v>
      </c>
      <c r="N25" s="55">
        <v>0.8</v>
      </c>
      <c r="O25" s="56">
        <f t="shared" si="12"/>
        <v>0.64000000000000012</v>
      </c>
      <c r="P25" s="32">
        <v>15</v>
      </c>
      <c r="Q25" s="55">
        <v>-0.9</v>
      </c>
      <c r="R25" s="56">
        <f t="shared" si="13"/>
        <v>0.81</v>
      </c>
      <c r="S25" s="32">
        <v>35</v>
      </c>
      <c r="T25" s="55"/>
      <c r="U25" s="56">
        <f t="shared" si="14"/>
        <v>0</v>
      </c>
      <c r="V25" s="32">
        <v>55</v>
      </c>
      <c r="W25" s="55">
        <v>0.8</v>
      </c>
      <c r="X25" s="56">
        <f t="shared" si="15"/>
        <v>0.64000000000000012</v>
      </c>
      <c r="Y25" s="32">
        <v>75</v>
      </c>
      <c r="Z25" s="55">
        <v>1.7</v>
      </c>
      <c r="AA25" s="56">
        <f t="shared" si="16"/>
        <v>2.8899999999999997</v>
      </c>
      <c r="AB25" s="32">
        <v>95</v>
      </c>
      <c r="AC25" s="55">
        <v>0.9</v>
      </c>
      <c r="AD25" s="56">
        <f t="shared" si="17"/>
        <v>0.81</v>
      </c>
    </row>
    <row r="26" spans="1:30" x14ac:dyDescent="0.4">
      <c r="A26" s="32">
        <v>16</v>
      </c>
      <c r="B26" s="55">
        <v>0.9</v>
      </c>
      <c r="C26" s="56">
        <f t="shared" si="8"/>
        <v>0.81</v>
      </c>
      <c r="D26" s="32">
        <v>36</v>
      </c>
      <c r="E26" s="55">
        <v>1</v>
      </c>
      <c r="F26" s="56">
        <f t="shared" si="0"/>
        <v>1</v>
      </c>
      <c r="G26" s="32">
        <v>56</v>
      </c>
      <c r="H26" s="55">
        <v>0.5</v>
      </c>
      <c r="I26" s="56">
        <f t="shared" si="10"/>
        <v>0.25</v>
      </c>
      <c r="J26" s="32">
        <v>76</v>
      </c>
      <c r="K26" s="55">
        <v>-0.8</v>
      </c>
      <c r="L26" s="56">
        <f t="shared" si="11"/>
        <v>0.64000000000000012</v>
      </c>
      <c r="M26" s="32">
        <v>96</v>
      </c>
      <c r="N26" s="55">
        <v>0</v>
      </c>
      <c r="O26" s="56">
        <f t="shared" si="12"/>
        <v>0</v>
      </c>
      <c r="P26" s="32">
        <v>16</v>
      </c>
      <c r="Q26" s="55">
        <v>-0.4</v>
      </c>
      <c r="R26" s="56">
        <f t="shared" si="13"/>
        <v>0.16000000000000003</v>
      </c>
      <c r="S26" s="32">
        <v>36</v>
      </c>
      <c r="T26" s="55"/>
      <c r="U26" s="56">
        <f t="shared" si="14"/>
        <v>0</v>
      </c>
      <c r="V26" s="32">
        <v>56</v>
      </c>
      <c r="W26" s="55">
        <v>0.5</v>
      </c>
      <c r="X26" s="56">
        <f t="shared" si="15"/>
        <v>0.25</v>
      </c>
      <c r="Y26" s="32">
        <v>76</v>
      </c>
      <c r="Z26" s="55">
        <v>0.9</v>
      </c>
      <c r="AA26" s="56">
        <f t="shared" si="16"/>
        <v>0.81</v>
      </c>
      <c r="AB26" s="32">
        <v>96</v>
      </c>
      <c r="AC26" s="55">
        <v>-2</v>
      </c>
      <c r="AD26" s="56">
        <f t="shared" si="17"/>
        <v>4</v>
      </c>
    </row>
    <row r="27" spans="1:30" x14ac:dyDescent="0.4">
      <c r="A27" s="32">
        <v>17</v>
      </c>
      <c r="B27" s="55">
        <v>1.9</v>
      </c>
      <c r="C27" s="56">
        <f t="shared" si="8"/>
        <v>3.61</v>
      </c>
      <c r="D27" s="32">
        <v>37</v>
      </c>
      <c r="E27" s="55">
        <v>0</v>
      </c>
      <c r="F27" s="56">
        <f t="shared" si="0"/>
        <v>0</v>
      </c>
      <c r="G27" s="32">
        <v>57</v>
      </c>
      <c r="H27" s="55">
        <v>0.5</v>
      </c>
      <c r="I27" s="56">
        <f t="shared" si="10"/>
        <v>0.25</v>
      </c>
      <c r="J27" s="32">
        <v>77</v>
      </c>
      <c r="K27" s="55">
        <v>0.5</v>
      </c>
      <c r="L27" s="56">
        <f t="shared" si="11"/>
        <v>0.25</v>
      </c>
      <c r="M27" s="32">
        <v>97</v>
      </c>
      <c r="N27" s="55">
        <v>0.9</v>
      </c>
      <c r="O27" s="56">
        <f t="shared" si="12"/>
        <v>0.81</v>
      </c>
      <c r="P27" s="32">
        <v>17</v>
      </c>
      <c r="Q27" s="55">
        <v>0.7</v>
      </c>
      <c r="R27" s="56">
        <f t="shared" si="13"/>
        <v>0.48999999999999994</v>
      </c>
      <c r="S27" s="32">
        <v>37</v>
      </c>
      <c r="T27" s="55">
        <v>-0.9</v>
      </c>
      <c r="U27" s="56">
        <f t="shared" si="14"/>
        <v>0.81</v>
      </c>
      <c r="V27" s="32">
        <v>57</v>
      </c>
      <c r="W27" s="55">
        <v>0.4</v>
      </c>
      <c r="X27" s="56">
        <f t="shared" si="15"/>
        <v>0.16000000000000003</v>
      </c>
      <c r="Y27" s="32">
        <v>77</v>
      </c>
      <c r="Z27" s="55">
        <v>-0.1</v>
      </c>
      <c r="AA27" s="56">
        <f t="shared" si="16"/>
        <v>1.0000000000000002E-2</v>
      </c>
      <c r="AB27" s="32">
        <v>97</v>
      </c>
      <c r="AC27" s="55">
        <v>-0.9</v>
      </c>
      <c r="AD27" s="56">
        <f t="shared" si="17"/>
        <v>0.81</v>
      </c>
    </row>
    <row r="28" spans="1:30" x14ac:dyDescent="0.4">
      <c r="A28" s="32">
        <v>18</v>
      </c>
      <c r="B28" s="55">
        <v>1.1000000000000001</v>
      </c>
      <c r="C28" s="56">
        <f t="shared" si="8"/>
        <v>1.2100000000000002</v>
      </c>
      <c r="D28" s="32">
        <v>38</v>
      </c>
      <c r="E28" s="55">
        <v>-0.8</v>
      </c>
      <c r="F28" s="56">
        <f t="shared" si="0"/>
        <v>0.64000000000000012</v>
      </c>
      <c r="G28" s="32">
        <v>58</v>
      </c>
      <c r="H28" s="55">
        <v>1</v>
      </c>
      <c r="I28" s="56">
        <f t="shared" si="10"/>
        <v>1</v>
      </c>
      <c r="J28" s="32">
        <v>78</v>
      </c>
      <c r="K28" s="55">
        <v>0.8</v>
      </c>
      <c r="L28" s="56">
        <f t="shared" si="11"/>
        <v>0.64000000000000012</v>
      </c>
      <c r="M28" s="32">
        <v>98</v>
      </c>
      <c r="N28" s="55">
        <v>0.5</v>
      </c>
      <c r="O28" s="56">
        <f t="shared" si="12"/>
        <v>0.25</v>
      </c>
      <c r="P28" s="32">
        <v>18</v>
      </c>
      <c r="Q28" s="55">
        <v>-0.5</v>
      </c>
      <c r="R28" s="56">
        <f t="shared" si="13"/>
        <v>0.25</v>
      </c>
      <c r="S28" s="32">
        <v>38</v>
      </c>
      <c r="T28" s="55">
        <v>-0.2</v>
      </c>
      <c r="U28" s="56">
        <f t="shared" si="14"/>
        <v>4.0000000000000008E-2</v>
      </c>
      <c r="V28" s="32">
        <v>58</v>
      </c>
      <c r="W28" s="55">
        <v>0.5</v>
      </c>
      <c r="X28" s="56">
        <f t="shared" si="15"/>
        <v>0.25</v>
      </c>
      <c r="Y28" s="32">
        <v>78</v>
      </c>
      <c r="Z28" s="55">
        <v>0.2</v>
      </c>
      <c r="AA28" s="56">
        <f t="shared" si="16"/>
        <v>4.0000000000000008E-2</v>
      </c>
      <c r="AB28" s="32">
        <v>98</v>
      </c>
      <c r="AC28" s="55">
        <v>0</v>
      </c>
      <c r="AD28" s="56">
        <f t="shared" si="17"/>
        <v>0</v>
      </c>
    </row>
    <row r="29" spans="1:30" x14ac:dyDescent="0.4">
      <c r="A29" s="32">
        <v>19</v>
      </c>
      <c r="B29" s="55">
        <v>0.5</v>
      </c>
      <c r="C29" s="56">
        <f t="shared" si="8"/>
        <v>0.25</v>
      </c>
      <c r="D29" s="32">
        <v>39</v>
      </c>
      <c r="E29" s="55">
        <v>1</v>
      </c>
      <c r="F29" s="56">
        <f t="shared" si="0"/>
        <v>1</v>
      </c>
      <c r="G29" s="32">
        <v>59</v>
      </c>
      <c r="H29" s="55">
        <v>0</v>
      </c>
      <c r="I29" s="56">
        <f t="shared" si="10"/>
        <v>0</v>
      </c>
      <c r="J29" s="32">
        <v>79</v>
      </c>
      <c r="K29" s="55">
        <v>0.4</v>
      </c>
      <c r="L29" s="56">
        <f t="shared" si="11"/>
        <v>0.16000000000000003</v>
      </c>
      <c r="M29" s="32">
        <v>99</v>
      </c>
      <c r="N29" s="55">
        <v>1.9</v>
      </c>
      <c r="O29" s="56">
        <f t="shared" si="12"/>
        <v>3.61</v>
      </c>
      <c r="P29" s="32">
        <v>19</v>
      </c>
      <c r="Q29" s="55">
        <v>-0.8</v>
      </c>
      <c r="R29" s="56">
        <f t="shared" si="13"/>
        <v>0.64000000000000012</v>
      </c>
      <c r="S29" s="32">
        <v>39</v>
      </c>
      <c r="T29" s="55">
        <v>-0.4</v>
      </c>
      <c r="U29" s="56">
        <f t="shared" si="14"/>
        <v>0.16000000000000003</v>
      </c>
      <c r="V29" s="32">
        <v>59</v>
      </c>
      <c r="W29" s="55">
        <v>-0.4</v>
      </c>
      <c r="X29" s="56">
        <f t="shared" si="15"/>
        <v>0.16000000000000003</v>
      </c>
      <c r="Y29" s="32">
        <v>79</v>
      </c>
      <c r="Z29" s="55">
        <v>1</v>
      </c>
      <c r="AA29" s="56">
        <f t="shared" si="16"/>
        <v>1</v>
      </c>
      <c r="AB29" s="32">
        <v>99</v>
      </c>
      <c r="AC29" s="55">
        <v>0.9</v>
      </c>
      <c r="AD29" s="56">
        <f t="shared" si="17"/>
        <v>0.81</v>
      </c>
    </row>
    <row r="30" spans="1:30" x14ac:dyDescent="0.4">
      <c r="A30" s="36">
        <v>20</v>
      </c>
      <c r="B30" s="57">
        <v>0</v>
      </c>
      <c r="C30" s="58">
        <f t="shared" si="8"/>
        <v>0</v>
      </c>
      <c r="D30" s="36">
        <v>40</v>
      </c>
      <c r="E30" s="57">
        <v>0.1</v>
      </c>
      <c r="F30" s="58">
        <f t="shared" si="0"/>
        <v>1.0000000000000002E-2</v>
      </c>
      <c r="G30" s="36">
        <v>60</v>
      </c>
      <c r="H30" s="57">
        <v>0</v>
      </c>
      <c r="I30" s="58">
        <f t="shared" si="10"/>
        <v>0</v>
      </c>
      <c r="J30" s="36">
        <v>80</v>
      </c>
      <c r="K30" s="57">
        <v>0.5</v>
      </c>
      <c r="L30" s="58">
        <f t="shared" si="11"/>
        <v>0.25</v>
      </c>
      <c r="M30" s="36">
        <v>100</v>
      </c>
      <c r="N30" s="57">
        <v>0</v>
      </c>
      <c r="O30" s="58">
        <f t="shared" si="12"/>
        <v>0</v>
      </c>
      <c r="P30" s="36">
        <v>20</v>
      </c>
      <c r="Q30" s="57">
        <v>-0.9</v>
      </c>
      <c r="R30" s="58">
        <f t="shared" si="13"/>
        <v>0.81</v>
      </c>
      <c r="S30" s="36">
        <v>40</v>
      </c>
      <c r="T30" s="57">
        <v>-0.8</v>
      </c>
      <c r="U30" s="58">
        <f t="shared" si="14"/>
        <v>0.64000000000000012</v>
      </c>
      <c r="V30" s="36">
        <v>60</v>
      </c>
      <c r="W30" s="57">
        <v>0</v>
      </c>
      <c r="X30" s="58">
        <f t="shared" si="15"/>
        <v>0</v>
      </c>
      <c r="Y30" s="36">
        <v>80</v>
      </c>
      <c r="Z30" s="57">
        <v>-1.2</v>
      </c>
      <c r="AA30" s="58">
        <f t="shared" si="16"/>
        <v>1.44</v>
      </c>
      <c r="AB30" s="36">
        <v>100</v>
      </c>
      <c r="AC30" s="57">
        <v>0.3</v>
      </c>
      <c r="AD30" s="58">
        <f t="shared" si="17"/>
        <v>0.09</v>
      </c>
    </row>
    <row r="31" spans="1:30" s="2" customFormat="1" x14ac:dyDescent="0.4">
      <c r="A31" s="47" t="s">
        <v>29</v>
      </c>
      <c r="B31" s="48">
        <f>SUM(B21:B30)</f>
        <v>7.6</v>
      </c>
      <c r="C31" s="49">
        <f>SUM(C21:C30)</f>
        <v>8.34</v>
      </c>
      <c r="D31" s="47" t="s">
        <v>29</v>
      </c>
      <c r="E31" s="48">
        <f>SUM(E21:E30)</f>
        <v>1.9000000000000001</v>
      </c>
      <c r="F31" s="49">
        <f>SUM(F21:F30)</f>
        <v>3.9099999999999997</v>
      </c>
      <c r="G31" s="47" t="s">
        <v>29</v>
      </c>
      <c r="H31" s="48">
        <f>SUM(H21:H30)</f>
        <v>5.2</v>
      </c>
      <c r="I31" s="49">
        <f>SUM(I21:I30)</f>
        <v>4.46</v>
      </c>
      <c r="J31" s="47" t="s">
        <v>29</v>
      </c>
      <c r="K31" s="48">
        <f>SUM(K21:K30)</f>
        <v>1.7999999999999998</v>
      </c>
      <c r="L31" s="49">
        <f>SUM(L21:L30)</f>
        <v>2.6400000000000006</v>
      </c>
      <c r="M31" s="47" t="s">
        <v>29</v>
      </c>
      <c r="N31" s="48">
        <f>SUM(N21:N30)</f>
        <v>2.7</v>
      </c>
      <c r="O31" s="49">
        <f>SUM(O21:O30)</f>
        <v>9.0499999999999989</v>
      </c>
      <c r="P31" s="47" t="s">
        <v>29</v>
      </c>
      <c r="Q31" s="48">
        <f>SUM(Q21:Q30)</f>
        <v>-0.50000000000000033</v>
      </c>
      <c r="R31" s="49">
        <f>SUM(R21:R30)</f>
        <v>10.270000000000001</v>
      </c>
      <c r="S31" s="47" t="s">
        <v>29</v>
      </c>
      <c r="T31" s="48">
        <f>SUM(T21:T30)</f>
        <v>-3.4000000000000004</v>
      </c>
      <c r="U31" s="49">
        <f>SUM(U21:U30)</f>
        <v>2.3800000000000003</v>
      </c>
      <c r="V31" s="47" t="s">
        <v>29</v>
      </c>
      <c r="W31" s="48">
        <f>SUM(W21:W30)</f>
        <v>2.0000000000000004</v>
      </c>
      <c r="X31" s="49">
        <f>SUM(X21:X30)</f>
        <v>9.8400000000000016</v>
      </c>
      <c r="Y31" s="47" t="s">
        <v>29</v>
      </c>
      <c r="Z31" s="48">
        <f>SUM(Z21:Z30)</f>
        <v>2.4000000000000004</v>
      </c>
      <c r="AA31" s="49">
        <f>SUM(AA21:AA30)</f>
        <v>9.08</v>
      </c>
      <c r="AB31" s="47" t="s">
        <v>29</v>
      </c>
      <c r="AC31" s="48">
        <f>SUM(AC21:AC30)</f>
        <v>0.8</v>
      </c>
      <c r="AD31" s="49">
        <f>SUM(AD21:AD30)</f>
        <v>8.2200000000000006</v>
      </c>
    </row>
    <row r="32" spans="1:30" ht="18" customHeight="1" x14ac:dyDescent="0.4">
      <c r="A32" s="28" t="s">
        <v>2</v>
      </c>
      <c r="B32" s="29" t="s">
        <v>11</v>
      </c>
      <c r="C32" s="29"/>
      <c r="D32" s="29"/>
      <c r="E32" s="30">
        <f>+B20+B31+E20+E31+H20+H31+K20+K31+N20+N31</f>
        <v>34.300000000000004</v>
      </c>
      <c r="F32" s="31"/>
      <c r="G32" s="28" t="s">
        <v>5</v>
      </c>
      <c r="H32" s="29" t="s">
        <v>14</v>
      </c>
      <c r="I32" s="29"/>
      <c r="J32" s="29"/>
      <c r="K32" s="29"/>
      <c r="L32" s="29"/>
      <c r="M32" s="30"/>
      <c r="N32" s="30"/>
      <c r="O32" s="31"/>
      <c r="P32" s="28" t="s">
        <v>2</v>
      </c>
      <c r="Q32" s="29" t="s">
        <v>11</v>
      </c>
      <c r="R32" s="29"/>
      <c r="S32" s="29"/>
      <c r="T32" s="30">
        <f>+Q20+Q31+T20+T31+W20+W31+Z20+Z31+AC20+AC31</f>
        <v>-3.5000000000000009</v>
      </c>
      <c r="U32" s="31"/>
      <c r="V32" s="28" t="s">
        <v>5</v>
      </c>
      <c r="W32" s="29" t="s">
        <v>14</v>
      </c>
      <c r="X32" s="29"/>
      <c r="Y32" s="29"/>
      <c r="Z32" s="29"/>
      <c r="AA32" s="29"/>
      <c r="AB32" s="30">
        <f>+E32+T32</f>
        <v>30.800000000000004</v>
      </c>
      <c r="AC32" s="30"/>
      <c r="AD32" s="31"/>
    </row>
    <row r="33" spans="1:30" ht="18" customHeight="1" x14ac:dyDescent="0.4">
      <c r="A33" s="32" t="s">
        <v>3</v>
      </c>
      <c r="B33" s="33" t="s">
        <v>12</v>
      </c>
      <c r="C33" s="33"/>
      <c r="D33" s="33"/>
      <c r="E33" s="34">
        <f>+C20+C31+F20+F31+I20+I31+L20+L31+O20+O31</f>
        <v>115.27</v>
      </c>
      <c r="F33" s="35"/>
      <c r="G33" s="32" t="s">
        <v>6</v>
      </c>
      <c r="H33" s="33" t="s">
        <v>15</v>
      </c>
      <c r="I33" s="33"/>
      <c r="J33" s="33"/>
      <c r="K33" s="33"/>
      <c r="L33" s="33"/>
      <c r="M33" s="34"/>
      <c r="N33" s="34"/>
      <c r="O33" s="35"/>
      <c r="P33" s="32" t="s">
        <v>3</v>
      </c>
      <c r="Q33" s="33" t="s">
        <v>12</v>
      </c>
      <c r="R33" s="33"/>
      <c r="S33" s="33"/>
      <c r="T33" s="34">
        <f>+R20+R31+U20+U31+X20+X31+AA20+AA31+AD20+AD31</f>
        <v>110.27000000000001</v>
      </c>
      <c r="U33" s="35"/>
      <c r="V33" s="32" t="s">
        <v>6</v>
      </c>
      <c r="W33" s="33" t="s">
        <v>15</v>
      </c>
      <c r="X33" s="33"/>
      <c r="Y33" s="33"/>
      <c r="Z33" s="33"/>
      <c r="AA33" s="33"/>
      <c r="AB33" s="34">
        <f>+E33+T33</f>
        <v>225.54000000000002</v>
      </c>
      <c r="AC33" s="34"/>
      <c r="AD33" s="35"/>
    </row>
    <row r="34" spans="1:30" ht="18" customHeight="1" x14ac:dyDescent="0.4">
      <c r="A34" s="36" t="s">
        <v>4</v>
      </c>
      <c r="B34" s="37" t="s">
        <v>10</v>
      </c>
      <c r="C34" s="37"/>
      <c r="D34" s="37"/>
      <c r="E34" s="38">
        <v>100</v>
      </c>
      <c r="F34" s="39"/>
      <c r="G34" s="36" t="s">
        <v>7</v>
      </c>
      <c r="H34" s="37" t="s">
        <v>13</v>
      </c>
      <c r="I34" s="37"/>
      <c r="J34" s="37"/>
      <c r="K34" s="37"/>
      <c r="L34" s="37"/>
      <c r="M34" s="38"/>
      <c r="N34" s="38"/>
      <c r="O34" s="39"/>
      <c r="P34" s="36" t="s">
        <v>4</v>
      </c>
      <c r="Q34" s="37" t="s">
        <v>10</v>
      </c>
      <c r="R34" s="37"/>
      <c r="S34" s="37"/>
      <c r="T34" s="38">
        <v>96</v>
      </c>
      <c r="U34" s="39"/>
      <c r="V34" s="36" t="s">
        <v>7</v>
      </c>
      <c r="W34" s="37" t="s">
        <v>13</v>
      </c>
      <c r="X34" s="37"/>
      <c r="Y34" s="37"/>
      <c r="Z34" s="37"/>
      <c r="AA34" s="37"/>
      <c r="AB34" s="38">
        <f>+E34+T34</f>
        <v>196</v>
      </c>
      <c r="AC34" s="38"/>
      <c r="AD34" s="39"/>
    </row>
    <row r="35" spans="1:30" ht="18" customHeight="1" x14ac:dyDescent="0.4">
      <c r="A35" s="40" t="s">
        <v>8</v>
      </c>
      <c r="B35" s="41" t="s">
        <v>9</v>
      </c>
      <c r="C35" s="41"/>
      <c r="D35" s="41"/>
      <c r="E35" s="41"/>
      <c r="F35" s="41"/>
      <c r="G35" s="41"/>
      <c r="H35" s="41"/>
      <c r="I35" s="41"/>
      <c r="J35" s="42"/>
      <c r="K35" s="42"/>
      <c r="L35" s="42"/>
      <c r="M35" s="42"/>
      <c r="N35" s="42"/>
      <c r="O35" s="43"/>
      <c r="P35" s="40" t="s">
        <v>8</v>
      </c>
      <c r="Q35" s="41" t="s">
        <v>9</v>
      </c>
      <c r="R35" s="41"/>
      <c r="S35" s="41"/>
      <c r="T35" s="41"/>
      <c r="U35" s="41"/>
      <c r="V35" s="41"/>
      <c r="W35" s="41"/>
      <c r="X35" s="41"/>
      <c r="Y35" s="42">
        <f>SQRT((AB33-AB32^2/AB34)/(AB34-1))</f>
        <v>1.0638584829735918</v>
      </c>
      <c r="Z35" s="42"/>
      <c r="AA35" s="42"/>
      <c r="AB35" s="42"/>
      <c r="AC35" s="42"/>
      <c r="AD35" s="43"/>
    </row>
    <row r="36" spans="1:30" x14ac:dyDescent="0.4">
      <c r="A36" s="20" t="s">
        <v>31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0" t="s">
        <v>31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2"/>
    </row>
    <row r="37" spans="1:30" x14ac:dyDescent="0.4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3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5"/>
    </row>
    <row r="38" spans="1:30" x14ac:dyDescent="0.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3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5"/>
    </row>
    <row r="39" spans="1:30" x14ac:dyDescent="0.4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3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5"/>
    </row>
    <row r="40" spans="1:30" x14ac:dyDescent="0.4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3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5"/>
    </row>
    <row r="41" spans="1:30" x14ac:dyDescent="0.4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3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5"/>
    </row>
    <row r="42" spans="1:30" x14ac:dyDescent="0.4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3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5"/>
    </row>
    <row r="43" spans="1:30" x14ac:dyDescent="0.4">
      <c r="A43" s="2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7"/>
      <c r="P43" s="26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7"/>
    </row>
  </sheetData>
  <mergeCells count="64">
    <mergeCell ref="Q35:X35"/>
    <mergeCell ref="Y35:AD35"/>
    <mergeCell ref="Q33:S33"/>
    <mergeCell ref="T33:U33"/>
    <mergeCell ref="W33:AA33"/>
    <mergeCell ref="AB33:AD33"/>
    <mergeCell ref="Q34:S34"/>
    <mergeCell ref="T34:U34"/>
    <mergeCell ref="W34:AA34"/>
    <mergeCell ref="AB34:AD34"/>
    <mergeCell ref="S6:W6"/>
    <mergeCell ref="Q7:R7"/>
    <mergeCell ref="Y7:Z7"/>
    <mergeCell ref="AA7:AC7"/>
    <mergeCell ref="Q32:S32"/>
    <mergeCell ref="T32:U32"/>
    <mergeCell ref="W32:AA32"/>
    <mergeCell ref="AB32:AD32"/>
    <mergeCell ref="L5:N5"/>
    <mergeCell ref="L7:N7"/>
    <mergeCell ref="P1:Q1"/>
    <mergeCell ref="R1:AA1"/>
    <mergeCell ref="AB1:AC1"/>
    <mergeCell ref="Q3:R3"/>
    <mergeCell ref="S3:AC3"/>
    <mergeCell ref="Q4:R4"/>
    <mergeCell ref="S4:W4"/>
    <mergeCell ref="Y4:Z4"/>
    <mergeCell ref="AA4:AC4"/>
    <mergeCell ref="Q5:R5"/>
    <mergeCell ref="S5:W5"/>
    <mergeCell ref="Y5:Z5"/>
    <mergeCell ref="AA5:AC5"/>
    <mergeCell ref="Q6:R6"/>
    <mergeCell ref="B5:C5"/>
    <mergeCell ref="B6:C6"/>
    <mergeCell ref="B7:C7"/>
    <mergeCell ref="J4:K4"/>
    <mergeCell ref="J5:K5"/>
    <mergeCell ref="J7:K7"/>
    <mergeCell ref="D4:H4"/>
    <mergeCell ref="D5:H5"/>
    <mergeCell ref="D6:H6"/>
    <mergeCell ref="A1:B1"/>
    <mergeCell ref="C1:L1"/>
    <mergeCell ref="M1:N1"/>
    <mergeCell ref="B3:C3"/>
    <mergeCell ref="B4:C4"/>
    <mergeCell ref="D3:N3"/>
    <mergeCell ref="L4:N4"/>
    <mergeCell ref="M32:O32"/>
    <mergeCell ref="M33:O33"/>
    <mergeCell ref="M34:O34"/>
    <mergeCell ref="H32:L32"/>
    <mergeCell ref="H33:L33"/>
    <mergeCell ref="H34:L34"/>
    <mergeCell ref="B32:D32"/>
    <mergeCell ref="E32:F32"/>
    <mergeCell ref="B33:D33"/>
    <mergeCell ref="E33:F33"/>
    <mergeCell ref="B34:D34"/>
    <mergeCell ref="E34:F34"/>
    <mergeCell ref="J35:O35"/>
    <mergeCell ref="B35:I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平坦性試験報告用紙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2022-03-19T07:52:58Z</dcterms:created>
  <dcterms:modified xsi:type="dcterms:W3CDTF">2022-03-19T07:53:47Z</dcterms:modified>
</cp:coreProperties>
</file>