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36" documentId="8_{2BAAF4BF-F425-4943-B2BC-62F38D94A9F2}" xr6:coauthVersionLast="47" xr6:coauthVersionMax="47" xr10:uidLastSave="{C1362815-D55A-4C08-A8EC-1FF782F5F218}"/>
  <bookViews>
    <workbookView xWindow="-120" yWindow="-120" windowWidth="20730" windowHeight="11160" activeTab="1" xr2:uid="{00000000-000D-0000-FFFF-FFFF00000000}"/>
  </bookViews>
  <sheets>
    <sheet name="注文書内訳" sheetId="1" r:id="rId1"/>
    <sheet name="出来高調書" sheetId="4" r:id="rId2"/>
    <sheet name="出来高検収書" sheetId="7" r:id="rId3"/>
  </sheets>
  <definedNames>
    <definedName name="_xlnm.Print_Area" localSheetId="1">出来高調書!$A$1:$S$39</definedName>
    <definedName name="_xlnm.Print_Area" localSheetId="0">注文書内訳!$A$1:$K$29</definedName>
    <definedName name="_xlnm.Print_Titles" localSheetId="1">出来高調書!$7:$8</definedName>
    <definedName name="_xlnm.Print_Titles" localSheetId="0">注文書内訳!$5:$6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4" l="1"/>
  <c r="Q31" i="4"/>
  <c r="Q30" i="4"/>
  <c r="Q29" i="4"/>
  <c r="Q28" i="4"/>
  <c r="Q10" i="4"/>
  <c r="Q11" i="4"/>
  <c r="Q12" i="4"/>
  <c r="Q13" i="4"/>
  <c r="Q14" i="4"/>
  <c r="Q15" i="4"/>
  <c r="Q16" i="4"/>
  <c r="Q17" i="4"/>
  <c r="Q18" i="4"/>
  <c r="Q19" i="4"/>
  <c r="Q20" i="4"/>
  <c r="M32" i="4"/>
  <c r="M31" i="4"/>
  <c r="M30" i="4"/>
  <c r="M29" i="4"/>
  <c r="M28" i="4"/>
  <c r="M11" i="4"/>
  <c r="M12" i="4"/>
  <c r="M13" i="4"/>
  <c r="M14" i="4"/>
  <c r="M15" i="4"/>
  <c r="M16" i="4"/>
  <c r="M17" i="4"/>
  <c r="M18" i="4"/>
  <c r="M19" i="4"/>
  <c r="M20" i="4"/>
  <c r="M10" i="4"/>
  <c r="J32" i="4"/>
  <c r="K32" i="4" s="1"/>
  <c r="J31" i="4"/>
  <c r="K31" i="4" s="1"/>
  <c r="J30" i="4"/>
  <c r="J29" i="4"/>
  <c r="K29" i="4" s="1"/>
  <c r="J28" i="4"/>
  <c r="K28" i="4" s="1"/>
  <c r="J11" i="4"/>
  <c r="K11" i="4" s="1"/>
  <c r="J12" i="4"/>
  <c r="J13" i="4"/>
  <c r="K13" i="4" s="1"/>
  <c r="J14" i="4"/>
  <c r="K14" i="4" s="1"/>
  <c r="J15" i="4"/>
  <c r="K15" i="4" s="1"/>
  <c r="J16" i="4"/>
  <c r="J17" i="4"/>
  <c r="N17" i="4" s="1"/>
  <c r="J18" i="4"/>
  <c r="K18" i="4" s="1"/>
  <c r="J19" i="4"/>
  <c r="N19" i="4" s="1"/>
  <c r="J20" i="4"/>
  <c r="J10" i="4"/>
  <c r="J26" i="4" s="1"/>
  <c r="H34" i="4"/>
  <c r="N34" i="4" s="1"/>
  <c r="R34" i="4" s="1"/>
  <c r="S34" i="4" s="1"/>
  <c r="H33" i="4"/>
  <c r="N33" i="4" s="1"/>
  <c r="R33" i="4" s="1"/>
  <c r="S33" i="4" s="1"/>
  <c r="H32" i="4"/>
  <c r="H31" i="4"/>
  <c r="H30" i="4"/>
  <c r="K30" i="4" s="1"/>
  <c r="H29" i="4"/>
  <c r="H28" i="4"/>
  <c r="H11" i="4"/>
  <c r="H12" i="4"/>
  <c r="K12" i="4" s="1"/>
  <c r="H13" i="4"/>
  <c r="H14" i="4"/>
  <c r="H15" i="4"/>
  <c r="H16" i="4"/>
  <c r="K16" i="4" s="1"/>
  <c r="H17" i="4"/>
  <c r="H18" i="4"/>
  <c r="H19" i="4"/>
  <c r="H20" i="4"/>
  <c r="K20" i="4" s="1"/>
  <c r="H10" i="4"/>
  <c r="I28" i="1"/>
  <c r="I27" i="1"/>
  <c r="I26" i="1"/>
  <c r="I22" i="1"/>
  <c r="I23" i="1"/>
  <c r="I24" i="1"/>
  <c r="I25" i="1"/>
  <c r="I11" i="1"/>
  <c r="I8" i="1"/>
  <c r="I18" i="1"/>
  <c r="I14" i="1"/>
  <c r="O17" i="4" l="1"/>
  <c r="K10" i="4"/>
  <c r="K17" i="4"/>
  <c r="K33" i="4"/>
  <c r="O19" i="4"/>
  <c r="K34" i="4"/>
  <c r="K19" i="4"/>
  <c r="O34" i="4"/>
  <c r="O33" i="4"/>
  <c r="N13" i="4"/>
  <c r="O13" i="4" s="1"/>
  <c r="N11" i="4"/>
  <c r="O11" i="4" s="1"/>
  <c r="M26" i="4"/>
  <c r="M36" i="4" s="1"/>
  <c r="N15" i="4"/>
  <c r="O15" i="4" s="1"/>
  <c r="N30" i="4"/>
  <c r="O30" i="4" s="1"/>
  <c r="N18" i="4"/>
  <c r="N20" i="4"/>
  <c r="N14" i="4"/>
  <c r="N31" i="4"/>
  <c r="N16" i="4"/>
  <c r="R19" i="4"/>
  <c r="S19" i="4" s="1"/>
  <c r="N12" i="4"/>
  <c r="Q26" i="4"/>
  <c r="Q36" i="4" s="1"/>
  <c r="N28" i="4"/>
  <c r="N32" i="4"/>
  <c r="R30" i="4"/>
  <c r="S30" i="4" s="1"/>
  <c r="N29" i="4"/>
  <c r="R17" i="4"/>
  <c r="S17" i="4" s="1"/>
  <c r="R13" i="4"/>
  <c r="S13" i="4" s="1"/>
  <c r="N10" i="4"/>
  <c r="O10" i="4" s="1"/>
  <c r="H26" i="4"/>
  <c r="H36" i="4" s="1"/>
  <c r="J36" i="4"/>
  <c r="I17" i="1"/>
  <c r="I13" i="1"/>
  <c r="I12" i="1"/>
  <c r="I10" i="1"/>
  <c r="P4" i="4" l="1"/>
  <c r="P6" i="4" s="1"/>
  <c r="E17" i="7"/>
  <c r="R29" i="4"/>
  <c r="S29" i="4" s="1"/>
  <c r="O29" i="4"/>
  <c r="R11" i="4"/>
  <c r="S11" i="4" s="1"/>
  <c r="K36" i="4"/>
  <c r="A17" i="7"/>
  <c r="C17" i="7"/>
  <c r="L4" i="4"/>
  <c r="L6" i="4" s="1"/>
  <c r="K26" i="4"/>
  <c r="R32" i="4"/>
  <c r="S32" i="4" s="1"/>
  <c r="O32" i="4"/>
  <c r="R31" i="4"/>
  <c r="S31" i="4" s="1"/>
  <c r="O31" i="4"/>
  <c r="R28" i="4"/>
  <c r="S28" i="4" s="1"/>
  <c r="O28" i="4"/>
  <c r="R20" i="4"/>
  <c r="S20" i="4" s="1"/>
  <c r="O20" i="4"/>
  <c r="R18" i="4"/>
  <c r="S18" i="4" s="1"/>
  <c r="O18" i="4"/>
  <c r="R16" i="4"/>
  <c r="S16" i="4" s="1"/>
  <c r="O16" i="4"/>
  <c r="R15" i="4"/>
  <c r="S15" i="4" s="1"/>
  <c r="R14" i="4"/>
  <c r="S14" i="4" s="1"/>
  <c r="O14" i="4"/>
  <c r="R12" i="4"/>
  <c r="S12" i="4" s="1"/>
  <c r="O12" i="4"/>
  <c r="N26" i="4"/>
  <c r="R10" i="4"/>
  <c r="F26" i="7" l="1"/>
  <c r="R26" i="4"/>
  <c r="S26" i="4" s="1"/>
  <c r="S10" i="4"/>
  <c r="N36" i="4"/>
  <c r="O36" i="4" s="1"/>
  <c r="O26" i="4"/>
  <c r="I9" i="1"/>
  <c r="R36" i="4" l="1"/>
  <c r="S36" i="4" s="1"/>
  <c r="B6" i="7"/>
  <c r="G6" i="7"/>
  <c r="I15" i="1"/>
  <c r="I26" i="4" l="1"/>
  <c r="I16" i="1"/>
  <c r="I20" i="1" s="1"/>
  <c r="I29" i="1" s="1"/>
  <c r="B10" i="7" l="1"/>
  <c r="I4" i="4"/>
  <c r="I3" i="4" l="1"/>
  <c r="L3" i="4"/>
  <c r="P3" i="4" s="1"/>
  <c r="I6" i="4"/>
  <c r="I5" i="4" s="1"/>
  <c r="L5" i="4" s="1"/>
  <c r="P5" i="4" s="1"/>
  <c r="G20" i="7"/>
  <c r="F28" i="7"/>
  <c r="F24" i="7" l="1"/>
  <c r="F30" i="7" s="1"/>
  <c r="F32" i="7" s="1"/>
  <c r="F34" i="7" s="1"/>
  <c r="F36" i="7" s="1"/>
  <c r="E12" i="7"/>
  <c r="H12" i="7" s="1"/>
</calcChain>
</file>

<file path=xl/sharedStrings.xml><?xml version="1.0" encoding="utf-8"?>
<sst xmlns="http://schemas.openxmlformats.org/spreadsheetml/2006/main" count="178" uniqueCount="110">
  <si>
    <t>変更金額</t>
    <rPh sb="0" eb="2">
      <t>ヘンコウ</t>
    </rPh>
    <rPh sb="2" eb="4">
      <t>キンガク</t>
    </rPh>
    <phoneticPr fontId="4"/>
  </si>
  <si>
    <t>当初金額</t>
    <rPh sb="0" eb="2">
      <t>トウショ</t>
    </rPh>
    <rPh sb="2" eb="4">
      <t>キンガク</t>
    </rPh>
    <phoneticPr fontId="4"/>
  </si>
  <si>
    <t>単価</t>
    <rPh sb="0" eb="2">
      <t>タンカ</t>
    </rPh>
    <phoneticPr fontId="4"/>
  </si>
  <si>
    <t>単位</t>
    <rPh sb="0" eb="2">
      <t>タンイ</t>
    </rPh>
    <phoneticPr fontId="4"/>
  </si>
  <si>
    <t>変更数量</t>
    <rPh sb="0" eb="2">
      <t>ヘンコウ</t>
    </rPh>
    <rPh sb="2" eb="4">
      <t>スウリョウ</t>
    </rPh>
    <phoneticPr fontId="4"/>
  </si>
  <si>
    <t>当初数量</t>
    <rPh sb="0" eb="2">
      <t>トウショ</t>
    </rPh>
    <rPh sb="2" eb="4">
      <t>スウリョウ</t>
    </rPh>
    <phoneticPr fontId="4"/>
  </si>
  <si>
    <t>名　　　　称</t>
    <rPh sb="0" eb="1">
      <t>ナ</t>
    </rPh>
    <rPh sb="5" eb="6">
      <t>ショウ</t>
    </rPh>
    <phoneticPr fontId="4"/>
  </si>
  <si>
    <t>工　事　名</t>
    <rPh sb="0" eb="1">
      <t>コウ</t>
    </rPh>
    <rPh sb="2" eb="3">
      <t>ジ</t>
    </rPh>
    <rPh sb="4" eb="5">
      <t>メイ</t>
    </rPh>
    <phoneticPr fontId="4"/>
  </si>
  <si>
    <t>式</t>
    <rPh sb="0" eb="1">
      <t>シキ</t>
    </rPh>
    <phoneticPr fontId="4"/>
  </si>
  <si>
    <t>累計出来高</t>
    <rPh sb="0" eb="2">
      <t>ルイケイ</t>
    </rPh>
    <rPh sb="2" eb="4">
      <t>デキ</t>
    </rPh>
    <rPh sb="4" eb="5">
      <t>タカ</t>
    </rPh>
    <phoneticPr fontId="4"/>
  </si>
  <si>
    <t>今回出来高</t>
    <rPh sb="0" eb="2">
      <t>コンカイ</t>
    </rPh>
    <rPh sb="2" eb="4">
      <t>デキ</t>
    </rPh>
    <rPh sb="4" eb="5">
      <t>タカ</t>
    </rPh>
    <phoneticPr fontId="4"/>
  </si>
  <si>
    <t>累計査定</t>
    <rPh sb="0" eb="2">
      <t>ルイケイ</t>
    </rPh>
    <rPh sb="2" eb="4">
      <t>サテイ</t>
    </rPh>
    <phoneticPr fontId="4"/>
  </si>
  <si>
    <t>今回査定</t>
    <rPh sb="0" eb="2">
      <t>コンカイ</t>
    </rPh>
    <rPh sb="2" eb="4">
      <t>サテイ</t>
    </rPh>
    <phoneticPr fontId="4"/>
  </si>
  <si>
    <t>名　　称</t>
    <rPh sb="0" eb="1">
      <t>メイ</t>
    </rPh>
    <rPh sb="3" eb="4">
      <t>ショウ</t>
    </rPh>
    <phoneticPr fontId="4"/>
  </si>
  <si>
    <t>単位</t>
    <rPh sb="0" eb="1">
      <t>タン</t>
    </rPh>
    <rPh sb="1" eb="2">
      <t>クライ</t>
    </rPh>
    <phoneticPr fontId="4"/>
  </si>
  <si>
    <t>契　　約</t>
    <rPh sb="0" eb="1">
      <t>チギリ</t>
    </rPh>
    <rPh sb="3" eb="4">
      <t>ヤク</t>
    </rPh>
    <phoneticPr fontId="4"/>
  </si>
  <si>
    <t>数量</t>
    <rPh sb="0" eb="2">
      <t>スウリョウ</t>
    </rPh>
    <phoneticPr fontId="4"/>
  </si>
  <si>
    <t>金　額</t>
    <rPh sb="0" eb="1">
      <t>キン</t>
    </rPh>
    <rPh sb="2" eb="3">
      <t>ガク</t>
    </rPh>
    <phoneticPr fontId="4"/>
  </si>
  <si>
    <t>累計金額</t>
    <rPh sb="0" eb="2">
      <t>ルイケイ</t>
    </rPh>
    <rPh sb="2" eb="4">
      <t>キンガク</t>
    </rPh>
    <phoneticPr fontId="4"/>
  </si>
  <si>
    <t>現場担当者（各責任者）　→　取引先　→　経理</t>
    <rPh sb="0" eb="2">
      <t>ゲンバ</t>
    </rPh>
    <rPh sb="2" eb="5">
      <t>タントウシャ</t>
    </rPh>
    <rPh sb="6" eb="7">
      <t>カク</t>
    </rPh>
    <rPh sb="7" eb="9">
      <t>セキニン</t>
    </rPh>
    <rPh sb="9" eb="10">
      <t>シャ</t>
    </rPh>
    <rPh sb="14" eb="16">
      <t>トリヒキ</t>
    </rPh>
    <rPh sb="16" eb="17">
      <t>サキ</t>
    </rPh>
    <rPh sb="20" eb="22">
      <t>ケイリ</t>
    </rPh>
    <phoneticPr fontId="4"/>
  </si>
  <si>
    <r>
      <t>出来高検収書（外注・</t>
    </r>
    <r>
      <rPr>
        <strike/>
        <sz val="14"/>
        <rFont val="ＭＳ Ｐ明朝"/>
        <family val="1"/>
        <charset val="128"/>
      </rPr>
      <t>材料</t>
    </r>
    <r>
      <rPr>
        <sz val="14"/>
        <rFont val="ＭＳ Ｐ明朝"/>
        <family val="1"/>
        <charset val="128"/>
      </rPr>
      <t>）</t>
    </r>
    <rPh sb="0" eb="3">
      <t>デキダカ</t>
    </rPh>
    <rPh sb="3" eb="5">
      <t>ケンシュウ</t>
    </rPh>
    <rPh sb="5" eb="6">
      <t>ショ</t>
    </rPh>
    <rPh sb="7" eb="9">
      <t>ガイチュウ</t>
    </rPh>
    <rPh sb="10" eb="11">
      <t>ザイ</t>
    </rPh>
    <rPh sb="11" eb="12">
      <t>リョウ</t>
    </rPh>
    <phoneticPr fontId="4"/>
  </si>
  <si>
    <t>　</t>
    <phoneticPr fontId="4"/>
  </si>
  <si>
    <t>御中</t>
    <rPh sb="0" eb="2">
      <t>オンチュウ</t>
    </rPh>
    <phoneticPr fontId="4"/>
  </si>
  <si>
    <t>工事名</t>
    <rPh sb="0" eb="2">
      <t>コウジ</t>
    </rPh>
    <rPh sb="2" eb="3">
      <t>メイ</t>
    </rPh>
    <phoneticPr fontId="4"/>
  </si>
  <si>
    <t>工期</t>
    <rPh sb="0" eb="2">
      <t>コウキ</t>
    </rPh>
    <phoneticPr fontId="4"/>
  </si>
  <si>
    <t>担当者</t>
    <rPh sb="0" eb="3">
      <t>タントウシャ</t>
    </rPh>
    <phoneticPr fontId="4"/>
  </si>
  <si>
    <t>完成日</t>
    <rPh sb="0" eb="2">
      <t>カンセイ</t>
    </rPh>
    <rPh sb="2" eb="3">
      <t>ニチ</t>
    </rPh>
    <phoneticPr fontId="4"/>
  </si>
  <si>
    <t>当初契約額</t>
    <rPh sb="0" eb="2">
      <t>トウショ</t>
    </rPh>
    <rPh sb="2" eb="4">
      <t>ケイヤク</t>
    </rPh>
    <rPh sb="4" eb="5">
      <t>ガク</t>
    </rPh>
    <phoneticPr fontId="4"/>
  </si>
  <si>
    <t>第1回変更</t>
    <rPh sb="0" eb="1">
      <t>ダイ</t>
    </rPh>
    <rPh sb="2" eb="3">
      <t>カイ</t>
    </rPh>
    <rPh sb="3" eb="5">
      <t>ヘンコウ</t>
    </rPh>
    <phoneticPr fontId="4"/>
  </si>
  <si>
    <t>第２回変更</t>
    <rPh sb="0" eb="1">
      <t>ダイ</t>
    </rPh>
    <rPh sb="2" eb="3">
      <t>カイ</t>
    </rPh>
    <rPh sb="3" eb="5">
      <t>ヘンコウ</t>
    </rPh>
    <phoneticPr fontId="4"/>
  </si>
  <si>
    <t>第３回変更</t>
    <rPh sb="0" eb="1">
      <t>ダイ</t>
    </rPh>
    <rPh sb="2" eb="3">
      <t>カイ</t>
    </rPh>
    <rPh sb="3" eb="5">
      <t>ヘンコウ</t>
    </rPh>
    <phoneticPr fontId="4"/>
  </si>
  <si>
    <t>累計契約額</t>
    <rPh sb="0" eb="2">
      <t>ルイケイ</t>
    </rPh>
    <rPh sb="2" eb="4">
      <t>ケイヤク</t>
    </rPh>
    <rPh sb="4" eb="5">
      <t>ガク</t>
    </rPh>
    <phoneticPr fontId="4"/>
  </si>
  <si>
    <t>最終契約額</t>
    <rPh sb="0" eb="2">
      <t>サイシュウ</t>
    </rPh>
    <rPh sb="2" eb="4">
      <t>ケイヤク</t>
    </rPh>
    <rPh sb="4" eb="5">
      <t>ガク</t>
    </rPh>
    <phoneticPr fontId="4"/>
  </si>
  <si>
    <t>　　月　出来高</t>
    <rPh sb="2" eb="3">
      <t>ガツ</t>
    </rPh>
    <rPh sb="4" eb="7">
      <t>デキダカ</t>
    </rPh>
    <phoneticPr fontId="4"/>
  </si>
  <si>
    <t>累計　出来高　（A）</t>
    <rPh sb="0" eb="2">
      <t>ルイケイ</t>
    </rPh>
    <rPh sb="3" eb="6">
      <t>デキダカ</t>
    </rPh>
    <phoneticPr fontId="4"/>
  </si>
  <si>
    <t xml:space="preserve">  累計出来高　（A）</t>
    <rPh sb="2" eb="4">
      <t>ルイケイ</t>
    </rPh>
    <rPh sb="4" eb="7">
      <t>デキダカ</t>
    </rPh>
    <phoneticPr fontId="4"/>
  </si>
  <si>
    <t xml:space="preserve">  前回迄の出来高　（B）</t>
    <rPh sb="2" eb="4">
      <t>ゼンカイ</t>
    </rPh>
    <rPh sb="4" eb="5">
      <t>マデ</t>
    </rPh>
    <rPh sb="6" eb="9">
      <t>デキダカ</t>
    </rPh>
    <phoneticPr fontId="4"/>
  </si>
  <si>
    <t xml:space="preserve">  前回迄の請求額（税抜）</t>
    <rPh sb="2" eb="4">
      <t>ゼンカイ</t>
    </rPh>
    <rPh sb="4" eb="5">
      <t>マデ</t>
    </rPh>
    <rPh sb="6" eb="8">
      <t>セイキュウ</t>
    </rPh>
    <rPh sb="8" eb="9">
      <t>ガク</t>
    </rPh>
    <rPh sb="10" eb="11">
      <t>ゼイ</t>
    </rPh>
    <rPh sb="11" eb="12">
      <t>ヌ</t>
    </rPh>
    <phoneticPr fontId="4"/>
  </si>
  <si>
    <t xml:space="preserve">  今回　出来高　（A）－（B）</t>
    <rPh sb="2" eb="4">
      <t>コンカイ</t>
    </rPh>
    <rPh sb="5" eb="8">
      <t>デキダカ</t>
    </rPh>
    <phoneticPr fontId="4"/>
  </si>
  <si>
    <t xml:space="preserve">  今回　請求額（税抜）</t>
    <rPh sb="2" eb="4">
      <t>コンカイ</t>
    </rPh>
    <rPh sb="5" eb="7">
      <t>セイキュウ</t>
    </rPh>
    <rPh sb="7" eb="8">
      <t>ガク</t>
    </rPh>
    <rPh sb="9" eb="10">
      <t>ゼイ</t>
    </rPh>
    <rPh sb="10" eb="11">
      <t>ヌ</t>
    </rPh>
    <phoneticPr fontId="4"/>
  </si>
  <si>
    <t xml:space="preserve">  上記　消費税</t>
    <rPh sb="2" eb="4">
      <t>ジョウキ</t>
    </rPh>
    <rPh sb="5" eb="8">
      <t>ショウヒゼイ</t>
    </rPh>
    <phoneticPr fontId="4"/>
  </si>
  <si>
    <t xml:space="preserve">  合計　請求額（税込）</t>
    <rPh sb="2" eb="4">
      <t>ゴウケイ</t>
    </rPh>
    <rPh sb="5" eb="7">
      <t>セイキュウ</t>
    </rPh>
    <rPh sb="7" eb="8">
      <t>ガク</t>
    </rPh>
    <rPh sb="9" eb="10">
      <t>ゼイ</t>
    </rPh>
    <rPh sb="10" eb="11">
      <t>コ</t>
    </rPh>
    <phoneticPr fontId="4"/>
  </si>
  <si>
    <t>〈注意事項〉</t>
    <rPh sb="1" eb="3">
      <t>チュウイ</t>
    </rPh>
    <rPh sb="3" eb="5">
      <t>ジコウ</t>
    </rPh>
    <phoneticPr fontId="4"/>
  </si>
  <si>
    <t>　１．本出来高検収書を確認後、確認欄へ請求印を</t>
    <rPh sb="3" eb="4">
      <t>ホン</t>
    </rPh>
    <rPh sb="4" eb="7">
      <t>デキダカ</t>
    </rPh>
    <rPh sb="7" eb="9">
      <t>ケンシュウ</t>
    </rPh>
    <rPh sb="9" eb="10">
      <t>ショ</t>
    </rPh>
    <rPh sb="11" eb="13">
      <t>カクニン</t>
    </rPh>
    <rPh sb="13" eb="14">
      <t>ゴ</t>
    </rPh>
    <rPh sb="15" eb="17">
      <t>カクニン</t>
    </rPh>
    <rPh sb="17" eb="18">
      <t>ラン</t>
    </rPh>
    <rPh sb="19" eb="21">
      <t>セイキュウ</t>
    </rPh>
    <rPh sb="21" eb="22">
      <t>イン</t>
    </rPh>
    <phoneticPr fontId="4"/>
  </si>
  <si>
    <t>　　　捺印の上請求書に添付してください。</t>
    <rPh sb="3" eb="5">
      <t>ナツイン</t>
    </rPh>
    <rPh sb="6" eb="7">
      <t>ウエ</t>
    </rPh>
    <rPh sb="7" eb="9">
      <t>セイキュウ</t>
    </rPh>
    <rPh sb="9" eb="10">
      <t>ショ</t>
    </rPh>
    <rPh sb="11" eb="13">
      <t>テンプ</t>
    </rPh>
    <phoneticPr fontId="4"/>
  </si>
  <si>
    <t>　２．本出来高検収書は2部発行し１部添付し、１部は</t>
    <rPh sb="3" eb="4">
      <t>ホン</t>
    </rPh>
    <rPh sb="4" eb="7">
      <t>デキダカ</t>
    </rPh>
    <rPh sb="7" eb="9">
      <t>ケンシュウ</t>
    </rPh>
    <rPh sb="9" eb="10">
      <t>ショ</t>
    </rPh>
    <rPh sb="12" eb="13">
      <t>ブ</t>
    </rPh>
    <rPh sb="13" eb="15">
      <t>ハッコウ</t>
    </rPh>
    <rPh sb="17" eb="18">
      <t>ブ</t>
    </rPh>
    <rPh sb="18" eb="20">
      <t>テンプ</t>
    </rPh>
    <rPh sb="23" eb="24">
      <t>ブ</t>
    </rPh>
    <phoneticPr fontId="4"/>
  </si>
  <si>
    <t>　　　取引先の控えとする。</t>
    <rPh sb="3" eb="5">
      <t>トリヒキ</t>
    </rPh>
    <rPh sb="5" eb="6">
      <t>サキ</t>
    </rPh>
    <rPh sb="7" eb="8">
      <t>ヒカ</t>
    </rPh>
    <phoneticPr fontId="4"/>
  </si>
  <si>
    <t>確認日付</t>
    <rPh sb="0" eb="2">
      <t>カクニン</t>
    </rPh>
    <rPh sb="2" eb="3">
      <t>ニチ</t>
    </rPh>
    <rPh sb="3" eb="4">
      <t>ツ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</si>
  <si>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</si>
  <si>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３．出来高検収書に確認印なき請求書は無効とする。</t>
    <rPh sb="3" eb="6">
      <t>デキダカ</t>
    </rPh>
    <rPh sb="6" eb="8">
      <t>ケンシュウ</t>
    </rPh>
    <rPh sb="8" eb="9">
      <t>ショ</t>
    </rPh>
    <rPh sb="10" eb="12">
      <t>カクニン</t>
    </rPh>
    <rPh sb="12" eb="13">
      <t>イン</t>
    </rPh>
    <rPh sb="15" eb="17">
      <t>セイキュウ</t>
    </rPh>
    <rPh sb="17" eb="18">
      <t>ショ</t>
    </rPh>
    <rPh sb="19" eb="21">
      <t>ムコウ</t>
    </rPh>
    <phoneticPr fontId="4"/>
  </si>
  <si>
    <t>　住所</t>
    <rPh sb="1" eb="3">
      <t>ジュウショ</t>
    </rPh>
    <phoneticPr fontId="4"/>
  </si>
  <si>
    <t>　４．注文書の未発行、出来高検収書のない請求書は</t>
    <rPh sb="3" eb="5">
      <t>チュウモン</t>
    </rPh>
    <rPh sb="5" eb="6">
      <t>ショ</t>
    </rPh>
    <rPh sb="7" eb="10">
      <t>ミハッコウ</t>
    </rPh>
    <rPh sb="11" eb="14">
      <t>デキダカ</t>
    </rPh>
    <rPh sb="14" eb="16">
      <t>ケンシュウ</t>
    </rPh>
    <rPh sb="16" eb="17">
      <t>ショ</t>
    </rPh>
    <rPh sb="20" eb="22">
      <t>セイキュウ</t>
    </rPh>
    <rPh sb="22" eb="23">
      <t>ショ</t>
    </rPh>
    <phoneticPr fontId="4"/>
  </si>
  <si>
    <t>　　　受理しない。</t>
    <rPh sb="3" eb="5">
      <t>ジュリ</t>
    </rPh>
    <phoneticPr fontId="4"/>
  </si>
  <si>
    <t>　社名</t>
    <rPh sb="1" eb="3">
      <t>シャメイ</t>
    </rPh>
    <phoneticPr fontId="4"/>
  </si>
  <si>
    <t>　５．請求書到着は速やかにお願いします。</t>
    <rPh sb="3" eb="5">
      <t>セイキュウ</t>
    </rPh>
    <rPh sb="5" eb="6">
      <t>ショ</t>
    </rPh>
    <rPh sb="6" eb="8">
      <t>トウチャク</t>
    </rPh>
    <rPh sb="9" eb="10">
      <t>スミ</t>
    </rPh>
    <rPh sb="14" eb="15">
      <t>ネガ</t>
    </rPh>
    <phoneticPr fontId="4"/>
  </si>
  <si>
    <t>㊞</t>
    <phoneticPr fontId="4"/>
  </si>
  <si>
    <t>　TEL</t>
    <phoneticPr fontId="4"/>
  </si>
  <si>
    <t>ｍ3</t>
    <phoneticPr fontId="4"/>
  </si>
  <si>
    <t>備考</t>
    <phoneticPr fontId="4"/>
  </si>
  <si>
    <t>ｔ</t>
    <phoneticPr fontId="4"/>
  </si>
  <si>
    <t>工事金額</t>
    <rPh sb="0" eb="2">
      <t>コウジ</t>
    </rPh>
    <rPh sb="2" eb="4">
      <t>キンガク</t>
    </rPh>
    <phoneticPr fontId="4"/>
  </si>
  <si>
    <t>直接工事費</t>
    <rPh sb="0" eb="5">
      <t>チョクセツコウジヒ</t>
    </rPh>
    <phoneticPr fontId="4"/>
  </si>
  <si>
    <t>現場管理費</t>
    <rPh sb="0" eb="5">
      <t>ゲンバカンリヒ</t>
    </rPh>
    <phoneticPr fontId="4"/>
  </si>
  <si>
    <t>4回　　　　月出来高</t>
    <rPh sb="1" eb="2">
      <t>カイ</t>
    </rPh>
    <rPh sb="6" eb="7">
      <t>ツキ</t>
    </rPh>
    <rPh sb="7" eb="9">
      <t>デキ</t>
    </rPh>
    <rPh sb="9" eb="10">
      <t>タカ</t>
    </rPh>
    <phoneticPr fontId="4"/>
  </si>
  <si>
    <t>5回　　　　月出来高</t>
    <rPh sb="1" eb="2">
      <t>カイ</t>
    </rPh>
    <rPh sb="6" eb="7">
      <t>ツキ</t>
    </rPh>
    <rPh sb="7" eb="9">
      <t>デキ</t>
    </rPh>
    <rPh sb="9" eb="10">
      <t>タカ</t>
    </rPh>
    <phoneticPr fontId="4"/>
  </si>
  <si>
    <t>本工事費</t>
    <rPh sb="0" eb="4">
      <t>ホンコウジヒ</t>
    </rPh>
    <phoneticPr fontId="4"/>
  </si>
  <si>
    <t>共通仮設費</t>
    <rPh sb="0" eb="5">
      <t>キョウツウカセツヒ</t>
    </rPh>
    <phoneticPr fontId="4"/>
  </si>
  <si>
    <t>運搬費</t>
    <rPh sb="0" eb="3">
      <t>ウンパンヒ</t>
    </rPh>
    <phoneticPr fontId="4"/>
  </si>
  <si>
    <t>安全費</t>
    <rPh sb="0" eb="3">
      <t>アンゼンヒ</t>
    </rPh>
    <phoneticPr fontId="4"/>
  </si>
  <si>
    <t>経費</t>
    <rPh sb="0" eb="2">
      <t>ケイヒ</t>
    </rPh>
    <phoneticPr fontId="4"/>
  </si>
  <si>
    <t>法定福利費</t>
    <rPh sb="0" eb="5">
      <t>ホウテイフクリヒ</t>
    </rPh>
    <phoneticPr fontId="4"/>
  </si>
  <si>
    <t>工事費計</t>
    <rPh sb="0" eb="4">
      <t>コウジヒケイ</t>
    </rPh>
    <phoneticPr fontId="4"/>
  </si>
  <si>
    <t>㎡</t>
    <phoneticPr fontId="4"/>
  </si>
  <si>
    <t>本</t>
    <rPh sb="0" eb="1">
      <t>ホン</t>
    </rPh>
    <phoneticPr fontId="4"/>
  </si>
  <si>
    <t>個</t>
    <rPh sb="0" eb="1">
      <t>コ</t>
    </rPh>
    <phoneticPr fontId="4"/>
  </si>
  <si>
    <t>個</t>
    <rPh sb="0" eb="1">
      <t>コ</t>
    </rPh>
    <phoneticPr fontId="4"/>
  </si>
  <si>
    <t>㎡</t>
    <phoneticPr fontId="4"/>
  </si>
  <si>
    <t>枚</t>
    <rPh sb="0" eb="1">
      <t>マイ</t>
    </rPh>
    <phoneticPr fontId="4"/>
  </si>
  <si>
    <t>回</t>
    <rPh sb="0" eb="1">
      <t>カイ</t>
    </rPh>
    <phoneticPr fontId="4"/>
  </si>
  <si>
    <t>カ月</t>
    <rPh sb="1" eb="2">
      <t>ゲツ</t>
    </rPh>
    <phoneticPr fontId="4"/>
  </si>
  <si>
    <t>式</t>
    <rPh sb="0" eb="1">
      <t>シキ</t>
    </rPh>
    <phoneticPr fontId="4"/>
  </si>
  <si>
    <t>調整</t>
    <rPh sb="0" eb="2">
      <t>チョウセイ</t>
    </rPh>
    <phoneticPr fontId="4"/>
  </si>
  <si>
    <t>○○○○〇工事</t>
    <rPh sb="5" eb="7">
      <t>コウジ</t>
    </rPh>
    <phoneticPr fontId="4"/>
  </si>
  <si>
    <t>工期：令和5年1月1日～令和5年12月31日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4"/>
  </si>
  <si>
    <t>○○工１</t>
    <rPh sb="0" eb="3">
      <t>マルマルコウ</t>
    </rPh>
    <phoneticPr fontId="4"/>
  </si>
  <si>
    <t>○○工２</t>
    <rPh sb="0" eb="3">
      <t>マルマルコウ</t>
    </rPh>
    <phoneticPr fontId="4"/>
  </si>
  <si>
    <t>○○工３</t>
    <rPh sb="0" eb="3">
      <t>マルマルコウ</t>
    </rPh>
    <phoneticPr fontId="4"/>
  </si>
  <si>
    <t>○○工４</t>
    <rPh sb="0" eb="3">
      <t>マルマルコウ</t>
    </rPh>
    <phoneticPr fontId="4"/>
  </si>
  <si>
    <t>○○工５</t>
    <rPh sb="0" eb="3">
      <t>マルマルコウ</t>
    </rPh>
    <phoneticPr fontId="4"/>
  </si>
  <si>
    <t>○○工６</t>
    <rPh sb="0" eb="3">
      <t>マルマルコウ</t>
    </rPh>
    <phoneticPr fontId="4"/>
  </si>
  <si>
    <t>○○工７</t>
    <rPh sb="0" eb="3">
      <t>マルマルコウ</t>
    </rPh>
    <phoneticPr fontId="4"/>
  </si>
  <si>
    <t>○○工８</t>
    <rPh sb="0" eb="3">
      <t>マルマルコウ</t>
    </rPh>
    <phoneticPr fontId="4"/>
  </si>
  <si>
    <t>○○工９</t>
    <rPh sb="0" eb="3">
      <t>マルマルコウ</t>
    </rPh>
    <phoneticPr fontId="4"/>
  </si>
  <si>
    <t>○○工１０</t>
    <rPh sb="0" eb="3">
      <t>マルマルコウ</t>
    </rPh>
    <phoneticPr fontId="4"/>
  </si>
  <si>
    <t>○○工１１</t>
    <rPh sb="0" eb="3">
      <t>マルマルコウ</t>
    </rPh>
    <phoneticPr fontId="4"/>
  </si>
  <si>
    <t>○○株式会社</t>
    <rPh sb="2" eb="4">
      <t>カブシキ</t>
    </rPh>
    <rPh sb="4" eb="6">
      <t>カイシャ</t>
    </rPh>
    <phoneticPr fontId="4"/>
  </si>
  <si>
    <t>○○株式会社　工事出来高調書</t>
    <rPh sb="2" eb="4">
      <t>カブシキ</t>
    </rPh>
    <rPh sb="4" eb="6">
      <t>カイシャ</t>
    </rPh>
    <rPh sb="7" eb="8">
      <t>コウ</t>
    </rPh>
    <rPh sb="8" eb="9">
      <t>コト</t>
    </rPh>
    <rPh sb="9" eb="10">
      <t>デ</t>
    </rPh>
    <rPh sb="10" eb="11">
      <t>ライ</t>
    </rPh>
    <rPh sb="11" eb="12">
      <t>タカ</t>
    </rPh>
    <rPh sb="12" eb="13">
      <t>チョウ</t>
    </rPh>
    <rPh sb="13" eb="14">
      <t>ショ</t>
    </rPh>
    <phoneticPr fontId="4"/>
  </si>
  <si>
    <t>％</t>
    <phoneticPr fontId="4"/>
  </si>
  <si>
    <t>○○株式会社</t>
    <phoneticPr fontId="4"/>
  </si>
  <si>
    <t>〇建設株式会社</t>
    <rPh sb="1" eb="3">
      <t>ケンセツ</t>
    </rPh>
    <rPh sb="3" eb="5">
      <t>カブシキ</t>
    </rPh>
    <rPh sb="5" eb="7">
      <t>カイシャ</t>
    </rPh>
    <phoneticPr fontId="4"/>
  </si>
  <si>
    <t xml:space="preserve">     　山形県〇111－111</t>
    <rPh sb="6" eb="9">
      <t>ヤマガタケン</t>
    </rPh>
    <phoneticPr fontId="4"/>
  </si>
  <si>
    <t>　　　　TEL　0238-00-0000</t>
    <phoneticPr fontId="4"/>
  </si>
  <si>
    <t>　　12月　出来高</t>
    <rPh sb="4" eb="5">
      <t>ガツ</t>
    </rPh>
    <rPh sb="6" eb="9">
      <t>デキダカ</t>
    </rPh>
    <phoneticPr fontId="4"/>
  </si>
  <si>
    <t>　　11月　出来高</t>
    <rPh sb="4" eb="5">
      <t>ガツ</t>
    </rPh>
    <rPh sb="6" eb="9">
      <t>デキダカ</t>
    </rPh>
    <phoneticPr fontId="4"/>
  </si>
  <si>
    <t>　　10月　出来高</t>
    <rPh sb="4" eb="5">
      <t>ガツ</t>
    </rPh>
    <rPh sb="6" eb="9">
      <t>デキダカ</t>
    </rPh>
    <phoneticPr fontId="4"/>
  </si>
  <si>
    <t>工事名     　○○○○〇工事</t>
    <rPh sb="0" eb="2">
      <t>コウジ</t>
    </rPh>
    <rPh sb="2" eb="3">
      <t>メイ</t>
    </rPh>
    <rPh sb="14" eb="16">
      <t>コウジ</t>
    </rPh>
    <phoneticPr fontId="4"/>
  </si>
  <si>
    <t>１回　10月出来高</t>
    <rPh sb="1" eb="2">
      <t>カイ</t>
    </rPh>
    <rPh sb="5" eb="6">
      <t>ツキ</t>
    </rPh>
    <rPh sb="6" eb="8">
      <t>デキ</t>
    </rPh>
    <rPh sb="8" eb="9">
      <t>タカ</t>
    </rPh>
    <phoneticPr fontId="4"/>
  </si>
  <si>
    <t>2回　　　11月出来高</t>
    <rPh sb="1" eb="2">
      <t>カイ</t>
    </rPh>
    <rPh sb="7" eb="8">
      <t>ツキ</t>
    </rPh>
    <rPh sb="8" eb="10">
      <t>デキ</t>
    </rPh>
    <rPh sb="10" eb="11">
      <t>タカ</t>
    </rPh>
    <phoneticPr fontId="4"/>
  </si>
  <si>
    <t>3回　　　12月出来高</t>
    <rPh sb="1" eb="2">
      <t>カイ</t>
    </rPh>
    <rPh sb="7" eb="8">
      <t>ツキ</t>
    </rPh>
    <rPh sb="8" eb="10">
      <t>デキ</t>
    </rPh>
    <rPh sb="10" eb="11">
      <t>タカ</t>
    </rPh>
    <phoneticPr fontId="4"/>
  </si>
  <si>
    <t>内 訳 書</t>
    <rPh sb="0" eb="1">
      <t>ナイ</t>
    </rPh>
    <rPh sb="2" eb="3">
      <t>ヤク</t>
    </rPh>
    <rPh sb="4" eb="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</si>
</sst>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0.0_ "/>
    <numFmt numFmtId="179" formatCode="#,##0.000;[Red]\-#,##0.000"/>
    <numFmt numFmtId="180" formatCode="0.0%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0" applyNumberFormat="1" applyFont="1">
      <alignment vertical="center"/>
    </xf>
    <xf numFmtId="38" fontId="3" fillId="0" borderId="1" xfId="1" applyFont="1" applyBorder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3" fillId="0" borderId="3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indent="2"/>
    </xf>
    <xf numFmtId="38" fontId="7" fillId="0" borderId="6" xfId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 shrinkToFit="1"/>
    </xf>
    <xf numFmtId="0" fontId="3" fillId="0" borderId="8" xfId="0" applyFont="1" applyBorder="1">
      <alignment vertical="center"/>
    </xf>
    <xf numFmtId="38" fontId="6" fillId="0" borderId="8" xfId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15" fillId="0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38" fontId="3" fillId="0" borderId="0" xfId="0" applyNumberFormat="1" applyFont="1" applyBorder="1">
      <alignment vertical="center"/>
    </xf>
    <xf numFmtId="0" fontId="15" fillId="0" borderId="8" xfId="0" applyFont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18" fillId="0" borderId="0" xfId="2" applyFont="1" applyAlignment="1">
      <alignment vertical="center" shrinkToFit="1"/>
    </xf>
    <xf numFmtId="0" fontId="21" fillId="0" borderId="0" xfId="2" applyFont="1" applyAlignment="1">
      <alignment vertical="center" shrinkToFit="1"/>
    </xf>
    <xf numFmtId="0" fontId="18" fillId="0" borderId="23" xfId="2" applyFont="1" applyBorder="1" applyAlignment="1">
      <alignment vertical="center" shrinkToFit="1"/>
    </xf>
    <xf numFmtId="40" fontId="3" fillId="0" borderId="24" xfId="3" applyNumberFormat="1" applyFont="1" applyBorder="1" applyAlignment="1">
      <alignment vertical="center" shrinkToFit="1"/>
    </xf>
    <xf numFmtId="176" fontId="3" fillId="0" borderId="24" xfId="3" applyNumberFormat="1" applyFont="1" applyBorder="1" applyAlignment="1">
      <alignment vertical="center" shrinkToFit="1"/>
    </xf>
    <xf numFmtId="38" fontId="22" fillId="0" borderId="34" xfId="3" applyFont="1" applyBorder="1" applyAlignment="1">
      <alignment vertical="center" shrinkToFit="1"/>
    </xf>
    <xf numFmtId="38" fontId="3" fillId="0" borderId="24" xfId="3" applyFont="1" applyBorder="1" applyAlignment="1">
      <alignment vertical="center" shrinkToFit="1"/>
    </xf>
    <xf numFmtId="38" fontId="22" fillId="0" borderId="13" xfId="3" applyFont="1" applyBorder="1" applyAlignment="1">
      <alignment vertical="center" shrinkToFit="1"/>
    </xf>
    <xf numFmtId="178" fontId="3" fillId="0" borderId="24" xfId="3" applyNumberFormat="1" applyFont="1" applyBorder="1" applyAlignment="1">
      <alignment vertical="center" shrinkToFit="1"/>
    </xf>
    <xf numFmtId="38" fontId="22" fillId="0" borderId="24" xfId="1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5" fillId="0" borderId="10" xfId="0" applyFont="1" applyBorder="1" applyAlignment="1"/>
    <xf numFmtId="0" fontId="3" fillId="0" borderId="29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3" fillId="0" borderId="40" xfId="0" applyFont="1" applyBorder="1">
      <alignment vertical="center"/>
    </xf>
    <xf numFmtId="0" fontId="3" fillId="0" borderId="15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51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8" fontId="3" fillId="0" borderId="14" xfId="1" applyFont="1" applyBorder="1" applyAlignment="1">
      <alignment vertical="center"/>
    </xf>
    <xf numFmtId="38" fontId="23" fillId="0" borderId="6" xfId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38" fontId="3" fillId="0" borderId="1" xfId="1" applyFont="1" applyBorder="1" applyAlignment="1"/>
    <xf numFmtId="38" fontId="3" fillId="0" borderId="7" xfId="1" applyFont="1" applyBorder="1" applyAlignment="1"/>
    <xf numFmtId="0" fontId="23" fillId="0" borderId="5" xfId="0" applyFont="1" applyBorder="1">
      <alignment vertical="center"/>
    </xf>
    <xf numFmtId="0" fontId="23" fillId="0" borderId="3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23" fillId="0" borderId="54" xfId="0" applyFont="1" applyBorder="1" applyAlignment="1">
      <alignment horizontal="left" vertical="center"/>
    </xf>
    <xf numFmtId="0" fontId="11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54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15" fillId="0" borderId="48" xfId="0" applyFont="1" applyBorder="1" applyAlignment="1">
      <alignment vertical="center"/>
    </xf>
    <xf numFmtId="0" fontId="23" fillId="0" borderId="55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38" fontId="22" fillId="0" borderId="26" xfId="1" applyFont="1" applyFill="1" applyBorder="1" applyAlignment="1">
      <alignment vertical="center" shrinkToFit="1"/>
    </xf>
    <xf numFmtId="178" fontId="3" fillId="0" borderId="26" xfId="3" applyNumberFormat="1" applyFont="1" applyBorder="1" applyAlignment="1">
      <alignment vertical="center" shrinkToFit="1"/>
    </xf>
    <xf numFmtId="38" fontId="22" fillId="0" borderId="35" xfId="3" applyFont="1" applyBorder="1" applyAlignment="1">
      <alignment vertical="center" shrinkToFit="1"/>
    </xf>
    <xf numFmtId="0" fontId="22" fillId="0" borderId="24" xfId="2" applyFont="1" applyBorder="1" applyAlignment="1">
      <alignment vertical="center" shrinkToFit="1"/>
    </xf>
    <xf numFmtId="0" fontId="22" fillId="0" borderId="13" xfId="2" applyFont="1" applyBorder="1" applyAlignment="1">
      <alignment vertical="center" shrinkToFit="1"/>
    </xf>
    <xf numFmtId="0" fontId="22" fillId="0" borderId="26" xfId="2" applyFont="1" applyBorder="1" applyAlignment="1">
      <alignment vertical="center" shrinkToFit="1"/>
    </xf>
    <xf numFmtId="176" fontId="22" fillId="0" borderId="24" xfId="2" applyNumberFormat="1" applyFont="1" applyBorder="1" applyAlignment="1">
      <alignment vertical="center" shrinkToFit="1"/>
    </xf>
    <xf numFmtId="176" fontId="22" fillId="0" borderId="26" xfId="2" applyNumberFormat="1" applyFont="1" applyBorder="1" applyAlignment="1">
      <alignment vertical="center" shrinkToFit="1"/>
    </xf>
    <xf numFmtId="38" fontId="22" fillId="0" borderId="13" xfId="1" applyFont="1" applyBorder="1" applyAlignment="1">
      <alignment vertical="center" shrinkToFit="1"/>
    </xf>
    <xf numFmtId="38" fontId="3" fillId="0" borderId="24" xfId="3" applyNumberFormat="1" applyFont="1" applyBorder="1" applyAlignment="1">
      <alignment vertical="center" shrinkToFit="1"/>
    </xf>
    <xf numFmtId="38" fontId="3" fillId="0" borderId="3" xfId="1" applyFont="1" applyFill="1" applyBorder="1" applyAlignment="1"/>
    <xf numFmtId="0" fontId="3" fillId="0" borderId="7" xfId="0" applyFont="1" applyBorder="1" applyAlignment="1">
      <alignment horizontal="left" vertical="center" indent="1"/>
    </xf>
    <xf numFmtId="176" fontId="23" fillId="0" borderId="1" xfId="0" applyNumberFormat="1" applyFont="1" applyBorder="1" applyAlignment="1">
      <alignment shrinkToFit="1"/>
    </xf>
    <xf numFmtId="176" fontId="23" fillId="0" borderId="8" xfId="0" applyNumberFormat="1" applyFont="1" applyBorder="1" applyAlignment="1">
      <alignment shrinkToFit="1"/>
    </xf>
    <xf numFmtId="38" fontId="23" fillId="0" borderId="8" xfId="0" applyNumberFormat="1" applyFont="1" applyBorder="1" applyAlignment="1">
      <alignment shrinkToFit="1"/>
    </xf>
    <xf numFmtId="38" fontId="3" fillId="0" borderId="8" xfId="1" applyFont="1" applyBorder="1" applyAlignment="1">
      <alignment horizontal="right"/>
    </xf>
    <xf numFmtId="0" fontId="5" fillId="2" borderId="45" xfId="0" applyFont="1" applyFill="1" applyBorder="1" applyAlignment="1">
      <alignment horizontal="center" vertical="center"/>
    </xf>
    <xf numFmtId="38" fontId="3" fillId="2" borderId="54" xfId="1" applyFont="1" applyFill="1" applyBorder="1" applyAlignment="1">
      <alignment vertical="center"/>
    </xf>
    <xf numFmtId="38" fontId="22" fillId="2" borderId="24" xfId="1" applyFont="1" applyFill="1" applyBorder="1" applyAlignment="1">
      <alignment vertical="center" shrinkToFit="1"/>
    </xf>
    <xf numFmtId="178" fontId="3" fillId="2" borderId="24" xfId="3" applyNumberFormat="1" applyFont="1" applyFill="1" applyBorder="1" applyAlignment="1">
      <alignment vertical="center" shrinkToFit="1"/>
    </xf>
    <xf numFmtId="176" fontId="22" fillId="2" borderId="24" xfId="2" applyNumberFormat="1" applyFont="1" applyFill="1" applyBorder="1" applyAlignment="1">
      <alignment vertical="center" shrinkToFit="1"/>
    </xf>
    <xf numFmtId="38" fontId="22" fillId="2" borderId="13" xfId="3" applyFont="1" applyFill="1" applyBorder="1" applyAlignment="1">
      <alignment vertical="center" shrinkToFit="1"/>
    </xf>
    <xf numFmtId="0" fontId="22" fillId="2" borderId="24" xfId="2" applyFont="1" applyFill="1" applyBorder="1" applyAlignment="1">
      <alignment vertical="center" shrinkToFit="1"/>
    </xf>
    <xf numFmtId="38" fontId="22" fillId="2" borderId="13" xfId="1" applyFont="1" applyFill="1" applyBorder="1" applyAlignment="1">
      <alignment vertical="center" shrinkToFit="1"/>
    </xf>
    <xf numFmtId="0" fontId="18" fillId="2" borderId="0" xfId="2" applyFont="1" applyFill="1" applyAlignment="1">
      <alignment vertical="center" shrinkToFit="1"/>
    </xf>
    <xf numFmtId="0" fontId="3" fillId="2" borderId="45" xfId="0" applyFont="1" applyFill="1" applyBorder="1" applyAlignment="1">
      <alignment vertical="center"/>
    </xf>
    <xf numFmtId="0" fontId="5" fillId="2" borderId="54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38" fontId="27" fillId="2" borderId="25" xfId="1" applyFont="1" applyFill="1" applyBorder="1" applyAlignment="1">
      <alignment vertical="center" shrinkToFit="1"/>
    </xf>
    <xf numFmtId="179" fontId="22" fillId="2" borderId="24" xfId="1" applyNumberFormat="1" applyFont="1" applyFill="1" applyBorder="1" applyAlignment="1">
      <alignment vertical="center" shrinkToFit="1"/>
    </xf>
    <xf numFmtId="38" fontId="22" fillId="0" borderId="27" xfId="3" applyFont="1" applyBorder="1" applyAlignment="1">
      <alignment vertical="center" shrinkToFit="1"/>
    </xf>
    <xf numFmtId="38" fontId="22" fillId="0" borderId="27" xfId="1" applyFont="1" applyBorder="1" applyAlignment="1">
      <alignment vertical="center" shrinkToFit="1"/>
    </xf>
    <xf numFmtId="176" fontId="23" fillId="2" borderId="24" xfId="0" applyNumberFormat="1" applyFont="1" applyFill="1" applyBorder="1" applyAlignment="1">
      <alignment vertical="center" shrinkToFit="1"/>
    </xf>
    <xf numFmtId="40" fontId="22" fillId="0" borderId="24" xfId="1" applyNumberFormat="1" applyFont="1" applyFill="1" applyBorder="1" applyAlignment="1">
      <alignment vertical="center" shrinkToFit="1"/>
    </xf>
    <xf numFmtId="0" fontId="3" fillId="0" borderId="30" xfId="0" applyFont="1" applyBorder="1" applyAlignment="1">
      <alignment vertical="center"/>
    </xf>
    <xf numFmtId="38" fontId="9" fillId="2" borderId="25" xfId="1" applyFont="1" applyFill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38" fontId="9" fillId="0" borderId="3" xfId="1" applyFont="1" applyFill="1" applyBorder="1" applyAlignment="1"/>
    <xf numFmtId="0" fontId="15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176" fontId="6" fillId="0" borderId="1" xfId="0" applyNumberFormat="1" applyFont="1" applyBorder="1" applyAlignment="1"/>
    <xf numFmtId="0" fontId="5" fillId="0" borderId="8" xfId="0" applyFont="1" applyBorder="1" applyAlignment="1">
      <alignment horizontal="center"/>
    </xf>
    <xf numFmtId="38" fontId="3" fillId="0" borderId="1" xfId="1" applyFont="1" applyFill="1" applyBorder="1" applyAlignment="1"/>
    <xf numFmtId="38" fontId="3" fillId="0" borderId="7" xfId="1" applyFont="1" applyFill="1" applyBorder="1" applyAlignment="1"/>
    <xf numFmtId="38" fontId="3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76" fontId="3" fillId="0" borderId="8" xfId="1" applyNumberFormat="1" applyFont="1" applyBorder="1" applyAlignment="1">
      <alignment horizontal="right"/>
    </xf>
    <xf numFmtId="0" fontId="23" fillId="0" borderId="54" xfId="0" applyFont="1" applyBorder="1" applyAlignment="1">
      <alignment horizontal="left" vertical="center" indent="1"/>
    </xf>
    <xf numFmtId="0" fontId="23" fillId="0" borderId="54" xfId="0" applyFont="1" applyBorder="1">
      <alignment vertical="center"/>
    </xf>
    <xf numFmtId="0" fontId="5" fillId="0" borderId="47" xfId="0" applyFont="1" applyBorder="1">
      <alignment vertical="center"/>
    </xf>
    <xf numFmtId="0" fontId="3" fillId="0" borderId="47" xfId="0" applyFont="1" applyBorder="1">
      <alignment vertical="center"/>
    </xf>
    <xf numFmtId="0" fontId="15" fillId="0" borderId="45" xfId="0" applyFont="1" applyBorder="1" applyAlignment="1">
      <alignment horizontal="left" vertical="center" indent="1"/>
    </xf>
    <xf numFmtId="0" fontId="3" fillId="0" borderId="54" xfId="0" applyFont="1" applyBorder="1">
      <alignment vertical="center"/>
    </xf>
    <xf numFmtId="0" fontId="3" fillId="0" borderId="5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5" fillId="0" borderId="54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54" xfId="0" applyFont="1" applyFill="1" applyBorder="1" applyAlignment="1">
      <alignment horizontal="left" vertical="center" indent="2"/>
    </xf>
    <xf numFmtId="0" fontId="5" fillId="0" borderId="45" xfId="0" applyFont="1" applyBorder="1" applyAlignment="1">
      <alignment horizontal="center"/>
    </xf>
    <xf numFmtId="176" fontId="29" fillId="0" borderId="1" xfId="0" applyNumberFormat="1" applyFont="1" applyBorder="1" applyAlignment="1">
      <alignment shrinkToFit="1"/>
    </xf>
    <xf numFmtId="176" fontId="29" fillId="0" borderId="8" xfId="0" applyNumberFormat="1" applyFont="1" applyBorder="1" applyAlignment="1">
      <alignment shrinkToFit="1"/>
    </xf>
    <xf numFmtId="176" fontId="14" fillId="0" borderId="8" xfId="1" applyNumberFormat="1" applyFont="1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4" fillId="0" borderId="1" xfId="1" applyFont="1" applyBorder="1" applyAlignment="1">
      <alignment horizontal="right"/>
    </xf>
    <xf numFmtId="38" fontId="6" fillId="0" borderId="11" xfId="1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38" fontId="6" fillId="0" borderId="7" xfId="1" applyFont="1" applyFill="1" applyBorder="1" applyAlignment="1">
      <alignment horizontal="right"/>
    </xf>
    <xf numFmtId="38" fontId="8" fillId="0" borderId="3" xfId="1" applyFont="1" applyFill="1" applyBorder="1" applyAlignment="1"/>
    <xf numFmtId="0" fontId="29" fillId="0" borderId="5" xfId="0" applyFont="1" applyBorder="1" applyAlignment="1">
      <alignment horizontal="left" vertical="center" indent="1"/>
    </xf>
    <xf numFmtId="0" fontId="17" fillId="0" borderId="10" xfId="2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38" fontId="28" fillId="2" borderId="34" xfId="3" applyFont="1" applyFill="1" applyBorder="1" applyAlignment="1">
      <alignment vertical="center" shrinkToFit="1"/>
    </xf>
    <xf numFmtId="38" fontId="22" fillId="0" borderId="34" xfId="1" applyFont="1" applyBorder="1" applyAlignment="1">
      <alignment vertical="center" shrinkToFit="1"/>
    </xf>
    <xf numFmtId="0" fontId="25" fillId="3" borderId="26" xfId="2" applyFont="1" applyFill="1" applyBorder="1" applyAlignment="1">
      <alignment horizontal="center" vertical="distributed" shrinkToFit="1"/>
    </xf>
    <xf numFmtId="0" fontId="25" fillId="3" borderId="27" xfId="2" applyFont="1" applyFill="1" applyBorder="1" applyAlignment="1">
      <alignment horizontal="center" vertical="distributed" shrinkToFit="1"/>
    </xf>
    <xf numFmtId="0" fontId="25" fillId="3" borderId="28" xfId="2" applyFont="1" applyFill="1" applyBorder="1" applyAlignment="1">
      <alignment horizontal="center" vertical="distributed" shrinkToFit="1"/>
    </xf>
    <xf numFmtId="0" fontId="3" fillId="3" borderId="29" xfId="0" applyFont="1" applyFill="1" applyBorder="1" applyAlignment="1">
      <alignment horizontal="center" vertical="center"/>
    </xf>
    <xf numFmtId="38" fontId="3" fillId="3" borderId="22" xfId="1" applyFont="1" applyFill="1" applyBorder="1" applyAlignment="1">
      <alignment vertical="center" shrinkToFit="1"/>
    </xf>
    <xf numFmtId="0" fontId="18" fillId="3" borderId="23" xfId="2" applyFont="1" applyFill="1" applyBorder="1" applyAlignment="1">
      <alignment vertical="center" shrinkToFit="1"/>
    </xf>
    <xf numFmtId="38" fontId="23" fillId="3" borderId="25" xfId="1" applyFont="1" applyFill="1" applyBorder="1" applyAlignment="1">
      <alignment vertical="center" shrinkToFit="1"/>
    </xf>
    <xf numFmtId="176" fontId="23" fillId="3" borderId="24" xfId="0" applyNumberFormat="1" applyFont="1" applyFill="1" applyBorder="1" applyAlignment="1">
      <alignment vertical="center" shrinkToFit="1"/>
    </xf>
    <xf numFmtId="38" fontId="3" fillId="3" borderId="54" xfId="1" applyFont="1" applyFill="1" applyBorder="1" applyAlignment="1">
      <alignment vertical="center"/>
    </xf>
    <xf numFmtId="38" fontId="23" fillId="3" borderId="24" xfId="0" applyNumberFormat="1" applyFont="1" applyFill="1" applyBorder="1" applyAlignment="1">
      <alignment vertical="center" shrinkToFit="1"/>
    </xf>
    <xf numFmtId="38" fontId="3" fillId="3" borderId="25" xfId="1" applyFont="1" applyFill="1" applyBorder="1" applyAlignment="1">
      <alignment vertical="center"/>
    </xf>
    <xf numFmtId="176" fontId="23" fillId="3" borderId="26" xfId="0" applyNumberFormat="1" applyFont="1" applyFill="1" applyBorder="1" applyAlignment="1">
      <alignment vertical="center" shrinkToFit="1"/>
    </xf>
    <xf numFmtId="38" fontId="3" fillId="3" borderId="55" xfId="1" applyFont="1" applyFill="1" applyBorder="1" applyAlignment="1">
      <alignment vertical="center"/>
    </xf>
    <xf numFmtId="38" fontId="23" fillId="3" borderId="28" xfId="1" applyFont="1" applyFill="1" applyBorder="1" applyAlignment="1">
      <alignment vertical="center" shrinkToFit="1"/>
    </xf>
    <xf numFmtId="0" fontId="18" fillId="0" borderId="56" xfId="2" applyFont="1" applyBorder="1" applyAlignment="1">
      <alignment vertical="center" shrinkToFit="1"/>
    </xf>
    <xf numFmtId="0" fontId="18" fillId="0" borderId="10" xfId="2" applyFont="1" applyBorder="1" applyAlignment="1">
      <alignment vertical="center" shrinkToFit="1"/>
    </xf>
    <xf numFmtId="0" fontId="22" fillId="0" borderId="52" xfId="2" applyFont="1" applyBorder="1" applyAlignment="1">
      <alignment vertical="center" shrinkToFit="1"/>
    </xf>
    <xf numFmtId="0" fontId="22" fillId="0" borderId="59" xfId="2" applyFont="1" applyBorder="1" applyAlignment="1">
      <alignment vertical="center" shrinkToFit="1"/>
    </xf>
    <xf numFmtId="0" fontId="22" fillId="0" borderId="60" xfId="2" applyFont="1" applyBorder="1" applyAlignment="1">
      <alignment vertical="center" shrinkToFit="1"/>
    </xf>
    <xf numFmtId="0" fontId="18" fillId="0" borderId="0" xfId="2" applyFont="1" applyBorder="1" applyAlignment="1">
      <alignment vertical="center" shrinkToFit="1"/>
    </xf>
    <xf numFmtId="0" fontId="18" fillId="0" borderId="40" xfId="2" applyFont="1" applyBorder="1" applyAlignment="1">
      <alignment vertical="center" shrinkToFit="1"/>
    </xf>
    <xf numFmtId="0" fontId="18" fillId="0" borderId="9" xfId="2" applyFont="1" applyBorder="1" applyAlignment="1">
      <alignment vertical="center" shrinkToFit="1"/>
    </xf>
    <xf numFmtId="0" fontId="17" fillId="0" borderId="0" xfId="2" applyFont="1" applyBorder="1" applyAlignment="1">
      <alignment horizontal="center" vertical="center" shrinkToFit="1"/>
    </xf>
    <xf numFmtId="0" fontId="25" fillId="0" borderId="63" xfId="2" applyFont="1" applyBorder="1" applyAlignment="1">
      <alignment horizontal="center" vertical="distributed" shrinkToFit="1"/>
    </xf>
    <xf numFmtId="0" fontId="25" fillId="0" borderId="57" xfId="2" applyFont="1" applyBorder="1" applyAlignment="1">
      <alignment horizontal="center" vertical="distributed" shrinkToFit="1"/>
    </xf>
    <xf numFmtId="0" fontId="25" fillId="0" borderId="56" xfId="2" applyFont="1" applyBorder="1" applyAlignment="1">
      <alignment horizontal="center" vertical="distributed" shrinkToFit="1"/>
    </xf>
    <xf numFmtId="176" fontId="23" fillId="3" borderId="31" xfId="0" applyNumberFormat="1" applyFont="1" applyFill="1" applyBorder="1" applyAlignment="1">
      <alignment vertical="center" shrinkToFit="1"/>
    </xf>
    <xf numFmtId="38" fontId="3" fillId="3" borderId="13" xfId="1" applyFont="1" applyFill="1" applyBorder="1" applyAlignment="1">
      <alignment vertical="center"/>
    </xf>
    <xf numFmtId="38" fontId="3" fillId="3" borderId="42" xfId="1" applyFont="1" applyFill="1" applyBorder="1" applyAlignment="1">
      <alignment vertical="center"/>
    </xf>
    <xf numFmtId="176" fontId="23" fillId="3" borderId="52" xfId="0" applyNumberFormat="1" applyFont="1" applyFill="1" applyBorder="1" applyAlignment="1">
      <alignment vertical="center" shrinkToFit="1"/>
    </xf>
    <xf numFmtId="176" fontId="3" fillId="3" borderId="24" xfId="1" applyNumberFormat="1" applyFont="1" applyFill="1" applyBorder="1" applyAlignment="1">
      <alignment horizontal="right" vertical="center"/>
    </xf>
    <xf numFmtId="38" fontId="3" fillId="3" borderId="24" xfId="1" applyFont="1" applyFill="1" applyBorder="1" applyAlignment="1">
      <alignment horizontal="right" vertical="center"/>
    </xf>
    <xf numFmtId="0" fontId="30" fillId="0" borderId="64" xfId="2" applyFont="1" applyBorder="1" applyAlignment="1">
      <alignment horizontal="center" vertical="distributed" shrinkToFit="1"/>
    </xf>
    <xf numFmtId="0" fontId="18" fillId="0" borderId="25" xfId="2" applyFont="1" applyBorder="1" applyAlignment="1">
      <alignment vertical="center" shrinkToFit="1"/>
    </xf>
    <xf numFmtId="0" fontId="18" fillId="2" borderId="25" xfId="2" applyFont="1" applyFill="1" applyBorder="1" applyAlignment="1">
      <alignment vertical="center" shrinkToFit="1"/>
    </xf>
    <xf numFmtId="0" fontId="18" fillId="0" borderId="28" xfId="2" applyFont="1" applyBorder="1" applyAlignment="1">
      <alignment vertical="center" shrinkToFit="1"/>
    </xf>
    <xf numFmtId="38" fontId="22" fillId="0" borderId="34" xfId="2" applyNumberFormat="1" applyFont="1" applyBorder="1" applyAlignment="1">
      <alignment vertical="center" shrinkToFit="1"/>
    </xf>
    <xf numFmtId="38" fontId="28" fillId="2" borderId="34" xfId="2" applyNumberFormat="1" applyFont="1" applyFill="1" applyBorder="1" applyAlignment="1">
      <alignment vertical="center" shrinkToFit="1"/>
    </xf>
    <xf numFmtId="38" fontId="22" fillId="0" borderId="35" xfId="2" applyNumberFormat="1" applyFont="1" applyBorder="1" applyAlignment="1">
      <alignment vertical="center" shrinkToFit="1"/>
    </xf>
    <xf numFmtId="0" fontId="22" fillId="0" borderId="34" xfId="2" applyFont="1" applyBorder="1" applyAlignment="1">
      <alignment vertical="center" shrinkToFit="1"/>
    </xf>
    <xf numFmtId="38" fontId="22" fillId="2" borderId="34" xfId="2" applyNumberFormat="1" applyFont="1" applyFill="1" applyBorder="1" applyAlignment="1">
      <alignment vertical="center" shrinkToFit="1"/>
    </xf>
    <xf numFmtId="0" fontId="18" fillId="0" borderId="58" xfId="2" applyFont="1" applyBorder="1" applyAlignment="1">
      <alignment vertical="center" shrinkToFit="1"/>
    </xf>
    <xf numFmtId="180" fontId="22" fillId="0" borderId="25" xfId="6" applyNumberFormat="1" applyFont="1" applyBorder="1" applyAlignment="1">
      <alignment vertical="center" shrinkToFit="1"/>
    </xf>
    <xf numFmtId="180" fontId="22" fillId="2" borderId="25" xfId="6" applyNumberFormat="1" applyFont="1" applyFill="1" applyBorder="1" applyAlignment="1">
      <alignment vertical="center" shrinkToFit="1"/>
    </xf>
    <xf numFmtId="38" fontId="3" fillId="0" borderId="14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38" fontId="3" fillId="0" borderId="16" xfId="1" applyFont="1" applyBorder="1" applyAlignment="1">
      <alignment horizontal="center" vertical="center" shrinkToFit="1"/>
    </xf>
    <xf numFmtId="38" fontId="3" fillId="0" borderId="17" xfId="1" applyFont="1" applyBorder="1" applyAlignment="1">
      <alignment horizontal="center" vertical="center" shrinkToFit="1"/>
    </xf>
    <xf numFmtId="38" fontId="3" fillId="0" borderId="10" xfId="1" applyFont="1" applyBorder="1" applyAlignment="1">
      <alignment horizontal="center" vertical="center" shrinkToFit="1"/>
    </xf>
    <xf numFmtId="38" fontId="3" fillId="0" borderId="18" xfId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31" fillId="0" borderId="0" xfId="2" applyFont="1" applyBorder="1" applyAlignment="1">
      <alignment horizontal="center" vertical="center" shrinkToFit="1"/>
    </xf>
    <xf numFmtId="0" fontId="31" fillId="0" borderId="10" xfId="2" applyFont="1" applyBorder="1" applyAlignment="1">
      <alignment horizontal="center" vertical="center" shrinkToFit="1"/>
    </xf>
    <xf numFmtId="0" fontId="25" fillId="0" borderId="60" xfId="2" applyFont="1" applyBorder="1" applyAlignment="1">
      <alignment horizontal="center" vertical="center" shrinkToFit="1"/>
    </xf>
    <xf numFmtId="38" fontId="25" fillId="0" borderId="60" xfId="3" applyFont="1" applyBorder="1" applyAlignment="1">
      <alignment horizontal="center" vertical="center" shrinkToFit="1"/>
    </xf>
    <xf numFmtId="0" fontId="21" fillId="0" borderId="15" xfId="2" applyFont="1" applyBorder="1" applyAlignment="1">
      <alignment horizontal="center" vertical="center" shrinkToFit="1"/>
    </xf>
    <xf numFmtId="0" fontId="21" fillId="0" borderId="16" xfId="2" applyFont="1" applyBorder="1" applyAlignment="1">
      <alignment horizontal="center" vertical="center" shrinkToFit="1"/>
    </xf>
    <xf numFmtId="0" fontId="21" fillId="0" borderId="51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center" vertical="center" shrinkToFit="1"/>
    </xf>
    <xf numFmtId="0" fontId="18" fillId="0" borderId="61" xfId="2" applyFont="1" applyBorder="1" applyAlignment="1">
      <alignment horizontal="center" vertical="center" shrinkToFit="1"/>
    </xf>
    <xf numFmtId="0" fontId="18" fillId="0" borderId="53" xfId="2" applyFont="1" applyBorder="1" applyAlignment="1">
      <alignment horizontal="center" vertical="center" shrinkToFit="1"/>
    </xf>
    <xf numFmtId="0" fontId="18" fillId="0" borderId="62" xfId="2" applyFont="1" applyBorder="1" applyAlignment="1">
      <alignment horizontal="center" vertical="center" shrinkToFit="1"/>
    </xf>
    <xf numFmtId="0" fontId="18" fillId="0" borderId="45" xfId="2" applyFont="1" applyBorder="1" applyAlignment="1">
      <alignment horizontal="center" vertical="center" shrinkToFit="1"/>
    </xf>
    <xf numFmtId="0" fontId="18" fillId="0" borderId="54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8" xfId="2" applyFont="1" applyBorder="1" applyAlignment="1">
      <alignment horizontal="center" vertical="center" shrinkToFit="1"/>
    </xf>
    <xf numFmtId="0" fontId="18" fillId="0" borderId="55" xfId="2" applyFont="1" applyBorder="1" applyAlignment="1">
      <alignment horizontal="center" vertical="center" shrinkToFit="1"/>
    </xf>
    <xf numFmtId="0" fontId="18" fillId="0" borderId="43" xfId="2" applyFont="1" applyBorder="1" applyAlignment="1">
      <alignment horizontal="center" vertical="center" shrinkToFit="1"/>
    </xf>
    <xf numFmtId="0" fontId="26" fillId="0" borderId="3" xfId="2" applyFont="1" applyBorder="1" applyAlignment="1">
      <alignment horizontal="center" vertical="center" shrinkToFit="1"/>
    </xf>
    <xf numFmtId="0" fontId="26" fillId="0" borderId="5" xfId="2" applyFont="1" applyBorder="1" applyAlignment="1">
      <alignment horizontal="center" vertical="center" shrinkToFit="1"/>
    </xf>
    <xf numFmtId="0" fontId="26" fillId="0" borderId="4" xfId="2" applyFont="1" applyBorder="1" applyAlignment="1">
      <alignment horizontal="center" vertical="center" shrinkToFit="1"/>
    </xf>
    <xf numFmtId="0" fontId="26" fillId="0" borderId="3" xfId="2" applyFont="1" applyFill="1" applyBorder="1" applyAlignment="1">
      <alignment horizontal="center" vertical="center" shrinkToFit="1"/>
    </xf>
    <xf numFmtId="0" fontId="26" fillId="0" borderId="5" xfId="2" applyFont="1" applyFill="1" applyBorder="1" applyAlignment="1">
      <alignment horizontal="center" vertical="center" shrinkToFit="1"/>
    </xf>
    <xf numFmtId="0" fontId="26" fillId="0" borderId="4" xfId="2" applyFont="1" applyFill="1" applyBorder="1" applyAlignment="1">
      <alignment horizontal="center" vertical="center" shrinkToFit="1"/>
    </xf>
    <xf numFmtId="38" fontId="25" fillId="0" borderId="58" xfId="3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vertical="center" shrinkToFit="1"/>
    </xf>
    <xf numFmtId="38" fontId="25" fillId="0" borderId="13" xfId="3" applyFont="1" applyBorder="1" applyAlignment="1">
      <alignment horizontal="center" vertical="center" shrinkToFit="1"/>
    </xf>
    <xf numFmtId="38" fontId="25" fillId="0" borderId="25" xfId="3" applyFont="1" applyBorder="1" applyAlignment="1">
      <alignment horizontal="center" vertical="center" shrinkToFit="1"/>
    </xf>
    <xf numFmtId="38" fontId="25" fillId="0" borderId="13" xfId="2" applyNumberFormat="1" applyFont="1" applyBorder="1" applyAlignment="1">
      <alignment horizontal="center" vertical="center" shrinkToFit="1"/>
    </xf>
    <xf numFmtId="0" fontId="25" fillId="0" borderId="25" xfId="2" applyFont="1" applyBorder="1" applyAlignment="1">
      <alignment horizontal="center" vertical="center" shrinkToFit="1"/>
    </xf>
    <xf numFmtId="0" fontId="25" fillId="0" borderId="27" xfId="2" applyFont="1" applyBorder="1" applyAlignment="1">
      <alignment horizontal="center" vertical="center" shrinkToFit="1"/>
    </xf>
    <xf numFmtId="38" fontId="25" fillId="0" borderId="27" xfId="3" applyFont="1" applyBorder="1" applyAlignment="1">
      <alignment horizontal="center" vertical="center" shrinkToFit="1"/>
    </xf>
    <xf numFmtId="38" fontId="25" fillId="0" borderId="28" xfId="3" applyFont="1" applyBorder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textRotation="255" shrinkToFit="1"/>
    </xf>
    <xf numFmtId="0" fontId="19" fillId="0" borderId="8" xfId="2" applyFont="1" applyBorder="1" applyAlignment="1">
      <alignment horizontal="center" vertical="center" textRotation="255" shrinkToFit="1"/>
    </xf>
    <xf numFmtId="0" fontId="26" fillId="3" borderId="29" xfId="2" applyFont="1" applyFill="1" applyBorder="1" applyAlignment="1">
      <alignment horizontal="center" vertical="center" shrinkToFit="1"/>
    </xf>
    <xf numFmtId="0" fontId="26" fillId="3" borderId="22" xfId="2" applyFont="1" applyFill="1" applyBorder="1" applyAlignment="1">
      <alignment horizontal="center" vertical="center" shrinkToFit="1"/>
    </xf>
    <xf numFmtId="0" fontId="26" fillId="3" borderId="23" xfId="2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38" fontId="3" fillId="0" borderId="22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58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4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38" fontId="25" fillId="0" borderId="62" xfId="3" applyFont="1" applyBorder="1" applyAlignment="1">
      <alignment horizontal="center" vertical="center" shrinkToFit="1"/>
    </xf>
    <xf numFmtId="38" fontId="25" fillId="0" borderId="42" xfId="3" applyFont="1" applyBorder="1" applyAlignment="1">
      <alignment horizontal="center" vertical="center" shrinkToFit="1"/>
    </xf>
    <xf numFmtId="38" fontId="25" fillId="0" borderId="42" xfId="2" applyNumberFormat="1" applyFont="1" applyBorder="1" applyAlignment="1">
      <alignment horizontal="center" vertical="center" shrinkToFit="1"/>
    </xf>
    <xf numFmtId="38" fontId="25" fillId="0" borderId="43" xfId="3" applyFont="1" applyBorder="1" applyAlignment="1">
      <alignment horizontal="center" vertical="center" shrinkToFit="1"/>
    </xf>
    <xf numFmtId="0" fontId="25" fillId="0" borderId="65" xfId="2" applyFont="1" applyBorder="1" applyAlignment="1">
      <alignment horizontal="center" vertical="distributed" shrinkToFit="1"/>
    </xf>
    <xf numFmtId="0" fontId="22" fillId="0" borderId="62" xfId="2" applyFont="1" applyBorder="1" applyAlignment="1">
      <alignment vertical="center" shrinkToFit="1"/>
    </xf>
    <xf numFmtId="38" fontId="3" fillId="0" borderId="42" xfId="3" applyFont="1" applyBorder="1" applyAlignment="1">
      <alignment vertical="center" shrinkToFit="1"/>
    </xf>
    <xf numFmtId="176" fontId="3" fillId="0" borderId="42" xfId="3" applyNumberFormat="1" applyFont="1" applyBorder="1" applyAlignment="1">
      <alignment vertical="center" shrinkToFit="1"/>
    </xf>
    <xf numFmtId="176" fontId="22" fillId="0" borderId="42" xfId="2" applyNumberFormat="1" applyFont="1" applyBorder="1" applyAlignment="1">
      <alignment vertical="center" shrinkToFit="1"/>
    </xf>
    <xf numFmtId="176" fontId="22" fillId="2" borderId="42" xfId="2" applyNumberFormat="1" applyFont="1" applyFill="1" applyBorder="1" applyAlignment="1">
      <alignment vertical="center" shrinkToFit="1"/>
    </xf>
    <xf numFmtId="176" fontId="22" fillId="0" borderId="43" xfId="2" applyNumberFormat="1" applyFont="1" applyBorder="1" applyAlignment="1">
      <alignment vertical="center" shrinkToFit="1"/>
    </xf>
    <xf numFmtId="0" fontId="18" fillId="0" borderId="66" xfId="2" applyFont="1" applyBorder="1" applyAlignment="1">
      <alignment vertical="center" shrinkToFit="1"/>
    </xf>
  </cellXfs>
  <cellStyles count="7">
    <cellStyle name="パーセント" xfId="6" builtinId="5"/>
    <cellStyle name="パーセント 2" xfId="4" xr:uid="{00000000-0005-0000-0000-000001000000}"/>
    <cellStyle name="パーセント 2 2" xfId="5" xr:uid="{00000000-0005-0000-0000-000002000000}"/>
    <cellStyle name="桁区切り" xfId="1" builtinId="6"/>
    <cellStyle name="桁区切り 2" xfId="3" xr:uid="{00000000-0005-0000-0000-000004000000}"/>
    <cellStyle name="標準" xfId="0" builtinId="0"/>
    <cellStyle name="標準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33"/>
  <sheetViews>
    <sheetView view="pageBreakPreview" zoomScale="90" zoomScaleNormal="100" zoomScaleSheetLayoutView="90" workbookViewId="0">
      <selection activeCell="D27" sqref="D27"/>
    </sheetView>
  </sheetViews>
  <sheetFormatPr defaultRowHeight="13.5" x14ac:dyDescent="0.15"/>
  <cols>
    <col min="1" max="1" width="9" style="1"/>
    <col min="2" max="2" width="18.5" style="1" customWidth="1"/>
    <col min="3" max="3" width="4.875" style="1" customWidth="1"/>
    <col min="4" max="4" width="32.75" style="1" customWidth="1"/>
    <col min="5" max="5" width="7.625" style="6" customWidth="1"/>
    <col min="6" max="6" width="7.625" style="5" customWidth="1"/>
    <col min="7" max="7" width="4.25" style="4" customWidth="1"/>
    <col min="8" max="8" width="10.875" style="1" customWidth="1"/>
    <col min="9" max="9" width="16.125" style="2" customWidth="1"/>
    <col min="10" max="10" width="16.25" style="1" customWidth="1"/>
    <col min="11" max="12" width="13.375" style="3" customWidth="1"/>
    <col min="13" max="13" width="9" style="1"/>
    <col min="14" max="14" width="9" style="2"/>
    <col min="15" max="15" width="10.75" style="1" bestFit="1" customWidth="1"/>
    <col min="16" max="17" width="9" style="2"/>
    <col min="18" max="18" width="12.125" style="2" bestFit="1" customWidth="1"/>
    <col min="19" max="20" width="9" style="2"/>
    <col min="21" max="21" width="9.875" style="2" bestFit="1" customWidth="1"/>
    <col min="22" max="16384" width="9" style="1"/>
  </cols>
  <sheetData>
    <row r="1" spans="1:21" ht="13.5" customHeight="1" x14ac:dyDescent="0.15">
      <c r="A1" s="237" t="s">
        <v>7</v>
      </c>
      <c r="B1" s="238" t="s">
        <v>82</v>
      </c>
      <c r="C1" s="239"/>
      <c r="D1" s="239"/>
      <c r="E1" s="239"/>
      <c r="F1" s="239"/>
      <c r="G1" s="242" t="s">
        <v>83</v>
      </c>
      <c r="H1" s="242"/>
      <c r="I1" s="242"/>
      <c r="J1" s="243"/>
      <c r="K1" s="72"/>
      <c r="L1" s="33"/>
    </row>
    <row r="2" spans="1:21" ht="21.75" customHeight="1" x14ac:dyDescent="0.15">
      <c r="A2" s="237"/>
      <c r="B2" s="240"/>
      <c r="C2" s="241"/>
      <c r="D2" s="241"/>
      <c r="E2" s="241"/>
      <c r="F2" s="241"/>
      <c r="G2" s="244"/>
      <c r="H2" s="244"/>
      <c r="I2" s="244"/>
      <c r="J2" s="245"/>
      <c r="K2" s="34"/>
      <c r="L2" s="33"/>
    </row>
    <row r="3" spans="1:21" ht="13.5" customHeight="1" x14ac:dyDescent="0.15">
      <c r="A3" s="225" t="s">
        <v>109</v>
      </c>
      <c r="B3" s="226"/>
      <c r="C3" s="226"/>
      <c r="D3" s="226"/>
      <c r="E3" s="226"/>
      <c r="F3" s="226"/>
      <c r="G3" s="229" t="s">
        <v>95</v>
      </c>
      <c r="H3" s="229"/>
      <c r="I3" s="229"/>
      <c r="J3" s="230"/>
      <c r="K3" s="222" t="s">
        <v>58</v>
      </c>
      <c r="L3" s="33"/>
    </row>
    <row r="4" spans="1:21" ht="13.5" customHeight="1" x14ac:dyDescent="0.15">
      <c r="A4" s="227"/>
      <c r="B4" s="228"/>
      <c r="C4" s="228"/>
      <c r="D4" s="228"/>
      <c r="E4" s="228"/>
      <c r="F4" s="228"/>
      <c r="G4" s="231"/>
      <c r="H4" s="231"/>
      <c r="I4" s="231"/>
      <c r="J4" s="232"/>
      <c r="K4" s="223"/>
      <c r="L4" s="33"/>
    </row>
    <row r="5" spans="1:21" x14ac:dyDescent="0.15">
      <c r="A5" s="246"/>
      <c r="B5" s="248" t="s">
        <v>6</v>
      </c>
      <c r="C5" s="249"/>
      <c r="D5" s="249"/>
      <c r="E5" s="252" t="s">
        <v>5</v>
      </c>
      <c r="F5" s="254" t="s">
        <v>4</v>
      </c>
      <c r="G5" s="252" t="s">
        <v>3</v>
      </c>
      <c r="H5" s="256" t="s">
        <v>2</v>
      </c>
      <c r="I5" s="258" t="s">
        <v>1</v>
      </c>
      <c r="J5" s="260" t="s">
        <v>0</v>
      </c>
      <c r="K5" s="72"/>
      <c r="L5" s="33"/>
    </row>
    <row r="6" spans="1:21" x14ac:dyDescent="0.15">
      <c r="A6" s="247"/>
      <c r="B6" s="250"/>
      <c r="C6" s="251"/>
      <c r="D6" s="251"/>
      <c r="E6" s="253"/>
      <c r="F6" s="255"/>
      <c r="G6" s="253"/>
      <c r="H6" s="257"/>
      <c r="I6" s="259"/>
      <c r="J6" s="261"/>
      <c r="K6" s="34"/>
      <c r="L6" s="33"/>
    </row>
    <row r="7" spans="1:21" ht="18.95" customHeight="1" x14ac:dyDescent="0.15">
      <c r="A7" s="37" t="s">
        <v>65</v>
      </c>
      <c r="B7" s="32"/>
      <c r="C7" s="31"/>
      <c r="D7" s="42"/>
      <c r="E7" s="30"/>
      <c r="F7" s="29"/>
      <c r="G7" s="28"/>
      <c r="H7" s="27"/>
      <c r="I7" s="11"/>
      <c r="J7" s="26"/>
      <c r="K7" s="25"/>
      <c r="L7" s="22"/>
    </row>
    <row r="8" spans="1:21" ht="18.95" customHeight="1" x14ac:dyDescent="0.15">
      <c r="A8" s="24"/>
      <c r="B8" s="80" t="s">
        <v>84</v>
      </c>
      <c r="C8" s="79"/>
      <c r="D8" s="76"/>
      <c r="E8" s="111">
        <v>1000</v>
      </c>
      <c r="F8" s="164"/>
      <c r="G8" s="12" t="s">
        <v>72</v>
      </c>
      <c r="H8" s="8">
        <v>1400</v>
      </c>
      <c r="I8" s="109">
        <f>+E8*H8</f>
        <v>1400000</v>
      </c>
      <c r="J8" s="169"/>
      <c r="K8" s="25"/>
      <c r="L8" s="22"/>
    </row>
    <row r="9" spans="1:21" ht="18.95" customHeight="1" x14ac:dyDescent="0.15">
      <c r="A9" s="24"/>
      <c r="B9" s="80" t="s">
        <v>85</v>
      </c>
      <c r="C9" s="79"/>
      <c r="D9" s="76"/>
      <c r="E9" s="111">
        <v>200</v>
      </c>
      <c r="F9" s="164"/>
      <c r="G9" s="12" t="s">
        <v>73</v>
      </c>
      <c r="H9" s="77">
        <v>9590</v>
      </c>
      <c r="I9" s="109">
        <f>+E9*H9</f>
        <v>1918000</v>
      </c>
      <c r="J9" s="169"/>
      <c r="K9" s="25"/>
      <c r="L9" s="22"/>
    </row>
    <row r="10" spans="1:21" ht="18.95" customHeight="1" x14ac:dyDescent="0.15">
      <c r="A10" s="24"/>
      <c r="B10" s="80" t="s">
        <v>86</v>
      </c>
      <c r="C10" s="79"/>
      <c r="D10" s="76"/>
      <c r="E10" s="111">
        <v>200</v>
      </c>
      <c r="F10" s="164"/>
      <c r="G10" s="12" t="s">
        <v>73</v>
      </c>
      <c r="H10" s="77">
        <v>1340</v>
      </c>
      <c r="I10" s="109">
        <f>+E10*H10</f>
        <v>268000</v>
      </c>
      <c r="J10" s="169"/>
      <c r="K10" s="25"/>
      <c r="L10" s="22"/>
    </row>
    <row r="11" spans="1:21" ht="18.95" customHeight="1" x14ac:dyDescent="0.15">
      <c r="A11" s="24"/>
      <c r="B11" s="80" t="s">
        <v>87</v>
      </c>
      <c r="C11" s="79"/>
      <c r="D11" s="76"/>
      <c r="E11" s="111">
        <v>200</v>
      </c>
      <c r="F11" s="164"/>
      <c r="G11" s="12" t="s">
        <v>74</v>
      </c>
      <c r="H11" s="77">
        <v>1860</v>
      </c>
      <c r="I11" s="109">
        <f>+E11*H11</f>
        <v>372000</v>
      </c>
      <c r="J11" s="169"/>
      <c r="K11" s="25"/>
      <c r="L11" s="22"/>
    </row>
    <row r="12" spans="1:21" ht="18.95" customHeight="1" x14ac:dyDescent="0.15">
      <c r="A12" s="24"/>
      <c r="B12" s="80" t="s">
        <v>88</v>
      </c>
      <c r="C12" s="79"/>
      <c r="E12" s="111">
        <v>1500</v>
      </c>
      <c r="F12" s="164"/>
      <c r="G12" s="12" t="s">
        <v>75</v>
      </c>
      <c r="H12" s="77">
        <v>1790</v>
      </c>
      <c r="I12" s="109">
        <f t="shared" ref="I12:I14" si="0">+E12*H12</f>
        <v>2685000</v>
      </c>
      <c r="J12" s="169"/>
      <c r="K12" s="25"/>
      <c r="L12" s="22"/>
    </row>
    <row r="13" spans="1:21" ht="18.95" customHeight="1" x14ac:dyDescent="0.15">
      <c r="A13" s="24"/>
      <c r="B13" s="80" t="s">
        <v>89</v>
      </c>
      <c r="C13" s="79"/>
      <c r="D13" s="76"/>
      <c r="E13" s="111">
        <v>230</v>
      </c>
      <c r="F13" s="164"/>
      <c r="G13" s="12" t="s">
        <v>74</v>
      </c>
      <c r="H13" s="77">
        <v>4040</v>
      </c>
      <c r="I13" s="109">
        <f t="shared" si="0"/>
        <v>929200</v>
      </c>
      <c r="J13" s="169"/>
      <c r="K13" s="73"/>
      <c r="L13" s="22"/>
    </row>
    <row r="14" spans="1:21" ht="18.95" customHeight="1" x14ac:dyDescent="0.15">
      <c r="A14" s="24"/>
      <c r="B14" s="80" t="s">
        <v>90</v>
      </c>
      <c r="C14" s="79"/>
      <c r="D14" s="76"/>
      <c r="E14" s="111">
        <v>920</v>
      </c>
      <c r="F14" s="164"/>
      <c r="G14" s="12" t="s">
        <v>72</v>
      </c>
      <c r="H14" s="77">
        <v>4670</v>
      </c>
      <c r="I14" s="109">
        <f t="shared" si="0"/>
        <v>4296400</v>
      </c>
      <c r="J14" s="169"/>
      <c r="K14" s="25"/>
      <c r="L14" s="22"/>
      <c r="M14" s="224"/>
      <c r="N14" s="224"/>
      <c r="O14" s="224"/>
      <c r="P14" s="233"/>
      <c r="Q14" s="233"/>
      <c r="R14" s="233"/>
      <c r="S14" s="233"/>
      <c r="T14" s="233"/>
      <c r="U14" s="233"/>
    </row>
    <row r="15" spans="1:21" ht="18.95" customHeight="1" x14ac:dyDescent="0.15">
      <c r="A15" s="23"/>
      <c r="B15" s="80" t="s">
        <v>91</v>
      </c>
      <c r="C15" s="79"/>
      <c r="D15" s="76"/>
      <c r="E15" s="111">
        <v>6</v>
      </c>
      <c r="F15" s="164"/>
      <c r="G15" s="12" t="s">
        <v>72</v>
      </c>
      <c r="H15" s="77">
        <v>1710</v>
      </c>
      <c r="I15" s="109">
        <f>+E15*H15</f>
        <v>10260</v>
      </c>
      <c r="J15" s="169"/>
      <c r="K15" s="25"/>
      <c r="L15" s="22"/>
      <c r="M15" s="38"/>
      <c r="N15" s="39"/>
      <c r="O15" s="39"/>
      <c r="P15" s="39"/>
      <c r="Q15" s="39"/>
      <c r="R15" s="39"/>
      <c r="S15" s="39"/>
      <c r="T15" s="39"/>
      <c r="U15" s="39"/>
    </row>
    <row r="16" spans="1:21" ht="18.95" customHeight="1" x14ac:dyDescent="0.15">
      <c r="A16" s="24"/>
      <c r="B16" s="80" t="s">
        <v>92</v>
      </c>
      <c r="C16" s="79"/>
      <c r="D16" s="76"/>
      <c r="E16" s="111">
        <v>60</v>
      </c>
      <c r="F16" s="164"/>
      <c r="G16" s="12" t="s">
        <v>57</v>
      </c>
      <c r="H16" s="77">
        <v>3000</v>
      </c>
      <c r="I16" s="109">
        <f t="shared" ref="I16:I18" si="1">+E16*H16</f>
        <v>180000</v>
      </c>
      <c r="J16" s="169"/>
      <c r="K16" s="25"/>
      <c r="L16" s="22"/>
      <c r="M16" s="38"/>
      <c r="N16" s="39"/>
      <c r="O16" s="39"/>
      <c r="P16" s="39"/>
      <c r="Q16" s="39"/>
      <c r="R16" s="39"/>
      <c r="S16" s="39"/>
      <c r="T16" s="39"/>
      <c r="U16" s="39"/>
    </row>
    <row r="17" spans="1:21" ht="18.95" customHeight="1" x14ac:dyDescent="0.15">
      <c r="A17" s="24"/>
      <c r="B17" s="80" t="s">
        <v>93</v>
      </c>
      <c r="C17" s="79"/>
      <c r="D17" s="76"/>
      <c r="E17" s="111">
        <v>80</v>
      </c>
      <c r="F17" s="164"/>
      <c r="G17" s="12" t="s">
        <v>76</v>
      </c>
      <c r="H17" s="77">
        <v>740</v>
      </c>
      <c r="I17" s="109">
        <f t="shared" si="1"/>
        <v>59200</v>
      </c>
      <c r="J17" s="169"/>
      <c r="K17" s="25"/>
      <c r="L17" s="22"/>
      <c r="M17" s="38"/>
      <c r="N17" s="39"/>
      <c r="O17" s="39"/>
      <c r="P17" s="39"/>
      <c r="Q17" s="39"/>
      <c r="R17" s="39"/>
      <c r="S17" s="39"/>
      <c r="T17" s="39"/>
      <c r="U17" s="39"/>
    </row>
    <row r="18" spans="1:21" ht="18.95" customHeight="1" x14ac:dyDescent="0.15">
      <c r="A18" s="24"/>
      <c r="B18" s="80" t="s">
        <v>94</v>
      </c>
      <c r="C18" s="79"/>
      <c r="D18" s="76"/>
      <c r="E18" s="112">
        <v>30</v>
      </c>
      <c r="F18" s="165"/>
      <c r="G18" s="12" t="s">
        <v>77</v>
      </c>
      <c r="H18" s="77">
        <v>1990</v>
      </c>
      <c r="I18" s="109">
        <f t="shared" si="1"/>
        <v>59700</v>
      </c>
      <c r="J18" s="169"/>
      <c r="K18" s="25"/>
      <c r="L18" s="22"/>
      <c r="M18" s="38"/>
      <c r="N18" s="39"/>
      <c r="O18" s="39"/>
      <c r="P18" s="39"/>
      <c r="Q18" s="39"/>
      <c r="R18" s="39"/>
      <c r="S18" s="39"/>
      <c r="T18" s="39"/>
      <c r="U18" s="39"/>
    </row>
    <row r="19" spans="1:21" ht="18.95" customHeight="1" x14ac:dyDescent="0.15">
      <c r="A19" s="24"/>
      <c r="B19" s="173"/>
      <c r="C19" s="79"/>
      <c r="D19" s="76"/>
      <c r="E19" s="112"/>
      <c r="F19" s="165"/>
      <c r="G19" s="18"/>
      <c r="H19" s="78"/>
      <c r="I19" s="109"/>
      <c r="J19" s="169"/>
      <c r="K19" s="25"/>
      <c r="L19" s="22"/>
      <c r="M19" s="38"/>
      <c r="N19" s="39"/>
      <c r="O19" s="39"/>
      <c r="P19" s="39"/>
      <c r="Q19" s="39"/>
      <c r="R19" s="39"/>
      <c r="S19" s="39"/>
      <c r="T19" s="39"/>
      <c r="U19" s="39"/>
    </row>
    <row r="20" spans="1:21" ht="18.95" customHeight="1" x14ac:dyDescent="0.15">
      <c r="A20" s="234" t="s">
        <v>61</v>
      </c>
      <c r="B20" s="235"/>
      <c r="C20" s="235"/>
      <c r="D20" s="236"/>
      <c r="E20" s="112"/>
      <c r="F20" s="13"/>
      <c r="G20" s="18"/>
      <c r="H20" s="78"/>
      <c r="I20" s="140">
        <f>SUM(I8:I18)</f>
        <v>12177760</v>
      </c>
      <c r="J20" s="170"/>
      <c r="K20" s="17"/>
      <c r="L20" s="22"/>
      <c r="M20" s="38"/>
      <c r="N20" s="39"/>
      <c r="O20" s="39"/>
      <c r="P20" s="39"/>
      <c r="Q20" s="39"/>
      <c r="R20" s="39"/>
      <c r="S20" s="39"/>
      <c r="T20" s="39"/>
      <c r="U20" s="39"/>
    </row>
    <row r="21" spans="1:21" ht="18.95" customHeight="1" x14ac:dyDescent="0.15">
      <c r="A21" s="141" t="s">
        <v>66</v>
      </c>
      <c r="B21" s="81"/>
      <c r="C21" s="36"/>
      <c r="D21" s="71"/>
      <c r="E21" s="113"/>
      <c r="F21" s="13"/>
      <c r="G21" s="18"/>
      <c r="H21" s="77"/>
      <c r="I21" s="109"/>
      <c r="J21" s="171"/>
      <c r="K21" s="17"/>
      <c r="L21" s="22"/>
      <c r="M21" s="38"/>
      <c r="N21" s="39"/>
      <c r="O21" s="39"/>
      <c r="P21" s="39"/>
      <c r="Q21" s="39"/>
      <c r="R21" s="39"/>
      <c r="S21" s="39"/>
      <c r="T21" s="39"/>
      <c r="U21" s="39"/>
    </row>
    <row r="22" spans="1:21" ht="18.95" customHeight="1" x14ac:dyDescent="0.15">
      <c r="A22" s="41"/>
      <c r="B22" s="110" t="s">
        <v>67</v>
      </c>
      <c r="C22" s="36"/>
      <c r="D22" s="71"/>
      <c r="E22" s="112">
        <v>8</v>
      </c>
      <c r="F22" s="165"/>
      <c r="G22" s="145" t="s">
        <v>78</v>
      </c>
      <c r="H22" s="77">
        <v>15000</v>
      </c>
      <c r="I22" s="109">
        <f t="shared" ref="I22:I28" si="2">+E22*H22</f>
        <v>120000</v>
      </c>
      <c r="J22" s="169"/>
      <c r="K22" s="17"/>
      <c r="L22" s="22"/>
      <c r="M22" s="38"/>
      <c r="N22" s="39"/>
      <c r="O22" s="39"/>
      <c r="P22" s="39"/>
      <c r="Q22" s="39"/>
      <c r="R22" s="39"/>
      <c r="S22" s="39"/>
      <c r="T22" s="39"/>
      <c r="U22" s="39"/>
    </row>
    <row r="23" spans="1:21" ht="18.95" customHeight="1" x14ac:dyDescent="0.15">
      <c r="A23" s="41"/>
      <c r="B23" s="110" t="s">
        <v>67</v>
      </c>
      <c r="C23" s="36"/>
      <c r="D23" s="71"/>
      <c r="E23" s="112">
        <v>20</v>
      </c>
      <c r="F23" s="165"/>
      <c r="G23" s="145" t="s">
        <v>59</v>
      </c>
      <c r="H23" s="77">
        <v>10140</v>
      </c>
      <c r="I23" s="109">
        <f t="shared" si="2"/>
        <v>202800</v>
      </c>
      <c r="J23" s="169"/>
      <c r="K23" s="17"/>
      <c r="L23" s="22"/>
      <c r="M23" s="38"/>
      <c r="N23" s="39"/>
      <c r="O23" s="39"/>
      <c r="P23" s="39"/>
      <c r="Q23" s="39"/>
      <c r="R23" s="39"/>
      <c r="S23" s="39"/>
      <c r="T23" s="39"/>
      <c r="U23" s="39"/>
    </row>
    <row r="24" spans="1:21" ht="18.95" customHeight="1" x14ac:dyDescent="0.15">
      <c r="A24" s="41"/>
      <c r="B24" s="110" t="s">
        <v>68</v>
      </c>
      <c r="C24" s="36"/>
      <c r="D24" s="71"/>
      <c r="E24" s="150">
        <v>1</v>
      </c>
      <c r="F24" s="166"/>
      <c r="G24" s="145" t="s">
        <v>8</v>
      </c>
      <c r="H24" s="77">
        <v>300000</v>
      </c>
      <c r="I24" s="109">
        <f t="shared" si="2"/>
        <v>300000</v>
      </c>
      <c r="J24" s="169"/>
      <c r="K24" s="17"/>
      <c r="L24" s="22"/>
      <c r="M24" s="38"/>
      <c r="N24" s="39"/>
      <c r="O24" s="39"/>
      <c r="P24" s="39"/>
      <c r="Q24" s="39"/>
      <c r="R24" s="39"/>
      <c r="S24" s="39"/>
      <c r="T24" s="39"/>
      <c r="U24" s="39"/>
    </row>
    <row r="25" spans="1:21" ht="18.95" customHeight="1" x14ac:dyDescent="0.15">
      <c r="A25" s="41"/>
      <c r="B25" s="110" t="s">
        <v>68</v>
      </c>
      <c r="C25" s="82"/>
      <c r="D25" s="83"/>
      <c r="E25" s="150">
        <v>1</v>
      </c>
      <c r="F25" s="166"/>
      <c r="G25" s="145" t="s">
        <v>8</v>
      </c>
      <c r="H25" s="77">
        <v>600000</v>
      </c>
      <c r="I25" s="109">
        <f t="shared" si="2"/>
        <v>600000</v>
      </c>
      <c r="J25" s="169"/>
      <c r="K25" s="17"/>
      <c r="L25" s="22"/>
      <c r="M25" s="38"/>
      <c r="N25" s="39"/>
      <c r="O25" s="39"/>
      <c r="P25" s="39"/>
      <c r="Q25" s="39"/>
      <c r="R25" s="39"/>
      <c r="S25" s="39"/>
      <c r="T25" s="39"/>
      <c r="U25" s="39"/>
    </row>
    <row r="26" spans="1:21" ht="18.95" customHeight="1" x14ac:dyDescent="0.15">
      <c r="A26" s="142" t="s">
        <v>62</v>
      </c>
      <c r="B26" s="21"/>
      <c r="C26" s="20"/>
      <c r="D26" s="19"/>
      <c r="E26" s="150">
        <v>1.5</v>
      </c>
      <c r="F26" s="166"/>
      <c r="G26" s="145" t="s">
        <v>79</v>
      </c>
      <c r="H26" s="146">
        <v>950000</v>
      </c>
      <c r="I26" s="109">
        <f t="shared" si="2"/>
        <v>1425000</v>
      </c>
      <c r="J26" s="169"/>
      <c r="K26" s="17"/>
      <c r="L26" s="9"/>
      <c r="M26" s="38"/>
      <c r="N26" s="39"/>
      <c r="O26" s="39"/>
      <c r="P26" s="39"/>
      <c r="Q26" s="39"/>
      <c r="R26" s="40"/>
      <c r="S26" s="39"/>
      <c r="T26" s="39"/>
      <c r="U26" s="39"/>
    </row>
    <row r="27" spans="1:21" ht="18.95" customHeight="1" x14ac:dyDescent="0.15">
      <c r="A27" s="368" t="s">
        <v>69</v>
      </c>
      <c r="B27" s="21"/>
      <c r="C27" s="20"/>
      <c r="D27" s="19"/>
      <c r="E27" s="114">
        <v>1</v>
      </c>
      <c r="F27" s="167"/>
      <c r="G27" s="145" t="s">
        <v>80</v>
      </c>
      <c r="H27" s="147">
        <v>1087330</v>
      </c>
      <c r="I27" s="109">
        <f t="shared" si="2"/>
        <v>1087330</v>
      </c>
      <c r="J27" s="169"/>
      <c r="K27" s="17"/>
      <c r="L27" s="9"/>
      <c r="M27" s="38"/>
      <c r="N27" s="39"/>
      <c r="O27" s="40"/>
      <c r="P27" s="39"/>
      <c r="Q27" s="39"/>
      <c r="R27" s="40"/>
      <c r="S27" s="39"/>
      <c r="T27" s="39"/>
      <c r="U27" s="39"/>
    </row>
    <row r="28" spans="1:21" ht="18.95" customHeight="1" x14ac:dyDescent="0.15">
      <c r="A28" s="143" t="s">
        <v>70</v>
      </c>
      <c r="B28" s="16"/>
      <c r="C28" s="15"/>
      <c r="D28" s="14"/>
      <c r="E28" s="148">
        <v>1</v>
      </c>
      <c r="F28" s="168"/>
      <c r="G28" s="149" t="s">
        <v>80</v>
      </c>
      <c r="H28" s="109">
        <v>487110</v>
      </c>
      <c r="I28" s="109">
        <f t="shared" si="2"/>
        <v>487110</v>
      </c>
      <c r="J28" s="169"/>
      <c r="K28" s="10"/>
      <c r="L28" s="9"/>
      <c r="M28" s="38"/>
      <c r="N28" s="39"/>
      <c r="O28" s="40"/>
      <c r="P28" s="39"/>
      <c r="Q28" s="39"/>
      <c r="R28" s="39"/>
      <c r="S28" s="39"/>
      <c r="T28" s="39"/>
      <c r="U28" s="39"/>
    </row>
    <row r="29" spans="1:21" ht="18.95" customHeight="1" x14ac:dyDescent="0.15">
      <c r="A29" s="35" t="s">
        <v>71</v>
      </c>
      <c r="B29" s="36"/>
      <c r="C29" s="36"/>
      <c r="D29" s="36"/>
      <c r="E29" s="148"/>
      <c r="F29" s="144"/>
      <c r="G29" s="149"/>
      <c r="H29" s="109"/>
      <c r="I29" s="140">
        <f>SUM(I20:I28)</f>
        <v>16400000</v>
      </c>
      <c r="J29" s="172"/>
      <c r="K29" s="10"/>
      <c r="M29" s="38"/>
      <c r="N29" s="39"/>
      <c r="O29" s="39"/>
      <c r="P29" s="39"/>
      <c r="Q29" s="39"/>
      <c r="R29" s="39"/>
      <c r="S29" s="39"/>
      <c r="T29" s="39"/>
      <c r="U29" s="39"/>
    </row>
    <row r="30" spans="1:21" x14ac:dyDescent="0.15">
      <c r="M30" s="38"/>
      <c r="N30" s="39"/>
      <c r="O30" s="39"/>
      <c r="P30" s="39"/>
      <c r="Q30" s="39"/>
      <c r="R30" s="39"/>
      <c r="S30" s="39"/>
      <c r="T30" s="39"/>
      <c r="U30" s="39"/>
    </row>
    <row r="31" spans="1:21" x14ac:dyDescent="0.15">
      <c r="M31" s="38"/>
      <c r="N31" s="39"/>
      <c r="O31" s="40"/>
      <c r="P31" s="39"/>
      <c r="Q31" s="39"/>
      <c r="R31" s="39"/>
      <c r="S31" s="39"/>
      <c r="T31" s="39"/>
      <c r="U31" s="39"/>
    </row>
    <row r="33" spans="15:15" x14ac:dyDescent="0.15">
      <c r="O33" s="7"/>
    </row>
  </sheetData>
  <dataConsolidate/>
  <mergeCells count="18">
    <mergeCell ref="A20:D20"/>
    <mergeCell ref="A1:A2"/>
    <mergeCell ref="B1:F2"/>
    <mergeCell ref="G1:J2"/>
    <mergeCell ref="A5:A6"/>
    <mergeCell ref="B5:D6"/>
    <mergeCell ref="E5:E6"/>
    <mergeCell ref="F5:F6"/>
    <mergeCell ref="G5:G6"/>
    <mergeCell ref="H5:H6"/>
    <mergeCell ref="I5:I6"/>
    <mergeCell ref="J5:J6"/>
    <mergeCell ref="K3:K4"/>
    <mergeCell ref="M14:O14"/>
    <mergeCell ref="A3:F4"/>
    <mergeCell ref="G3:J4"/>
    <mergeCell ref="S14:U14"/>
    <mergeCell ref="P14:R14"/>
  </mergeCells>
  <phoneticPr fontId="4"/>
  <printOptions horizontalCentered="1"/>
  <pageMargins left="0.39370078740157483" right="0.27559055118110237" top="0.93" bottom="0.59055118110236227" header="0.51181102362204722" footer="0.51181102362204722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A38"/>
  <sheetViews>
    <sheetView tabSelected="1" view="pageBreakPreview" topLeftCell="A4" zoomScale="90" zoomScaleNormal="100" zoomScaleSheetLayoutView="90" workbookViewId="0">
      <selection sqref="A1:H2"/>
    </sheetView>
  </sheetViews>
  <sheetFormatPr defaultRowHeight="13.5" x14ac:dyDescent="0.15"/>
  <cols>
    <col min="1" max="1" width="6" style="43" customWidth="1"/>
    <col min="2" max="2" width="12.875" style="43" customWidth="1"/>
    <col min="3" max="3" width="9" style="43"/>
    <col min="4" max="4" width="28.875" style="43" customWidth="1"/>
    <col min="5" max="5" width="4.625" style="43" customWidth="1"/>
    <col min="6" max="6" width="7.625" style="43" customWidth="1"/>
    <col min="7" max="7" width="8.625" style="43" customWidth="1"/>
    <col min="8" max="8" width="11.625" style="43" customWidth="1"/>
    <col min="9" max="9" width="7.625" style="43" customWidth="1"/>
    <col min="10" max="10" width="11.625" style="43" customWidth="1"/>
    <col min="11" max="11" width="4" style="43" customWidth="1"/>
    <col min="12" max="12" width="7.625" style="43" customWidth="1"/>
    <col min="13" max="13" width="11.625" style="43" customWidth="1"/>
    <col min="14" max="14" width="12.625" style="43" customWidth="1"/>
    <col min="15" max="15" width="4" style="43" customWidth="1"/>
    <col min="16" max="16" width="7.625" style="43" customWidth="1"/>
    <col min="17" max="17" width="11.625" style="43" customWidth="1"/>
    <col min="18" max="18" width="12.625" style="43" customWidth="1"/>
    <col min="19" max="19" width="4" style="43" customWidth="1"/>
    <col min="20" max="20" width="7.625" style="43" customWidth="1"/>
    <col min="21" max="21" width="11.625" style="43" customWidth="1"/>
    <col min="22" max="22" width="12.625" style="43" customWidth="1"/>
    <col min="23" max="23" width="4" style="43" customWidth="1"/>
    <col min="24" max="24" width="7.625" style="43" customWidth="1"/>
    <col min="25" max="25" width="11.625" style="43" customWidth="1"/>
    <col min="26" max="26" width="12.625" style="43" customWidth="1"/>
    <col min="27" max="27" width="4" style="43" customWidth="1"/>
    <col min="28" max="28" width="7.625" style="43" customWidth="1"/>
    <col min="29" max="29" width="4" style="43" customWidth="1"/>
    <col min="30" max="264" width="9" style="43"/>
    <col min="265" max="265" width="27.625" style="43" customWidth="1"/>
    <col min="266" max="266" width="4.625" style="43" customWidth="1"/>
    <col min="267" max="267" width="7.625" style="43" customWidth="1"/>
    <col min="268" max="268" width="8.625" style="43" customWidth="1"/>
    <col min="269" max="269" width="11.625" style="43" customWidth="1"/>
    <col min="270" max="270" width="7.625" style="43" customWidth="1"/>
    <col min="271" max="271" width="11.625" style="43" customWidth="1"/>
    <col min="272" max="272" width="7.625" style="43" customWidth="1"/>
    <col min="273" max="273" width="11.625" style="43" customWidth="1"/>
    <col min="274" max="274" width="12.625" style="43" customWidth="1"/>
    <col min="275" max="275" width="7.625" style="43" customWidth="1"/>
    <col min="276" max="276" width="11.625" style="43" customWidth="1"/>
    <col min="277" max="277" width="12.625" style="43" customWidth="1"/>
    <col min="278" max="278" width="7.625" style="43" customWidth="1"/>
    <col min="279" max="279" width="11.625" style="43" customWidth="1"/>
    <col min="280" max="280" width="12.625" style="43" customWidth="1"/>
    <col min="281" max="281" width="7.625" style="43" customWidth="1"/>
    <col min="282" max="282" width="11.625" style="43" customWidth="1"/>
    <col min="283" max="283" width="12.625" style="43" customWidth="1"/>
    <col min="284" max="284" width="7.625" style="43" customWidth="1"/>
    <col min="285" max="285" width="11.625" style="43" customWidth="1"/>
    <col min="286" max="520" width="9" style="43"/>
    <col min="521" max="521" width="27.625" style="43" customWidth="1"/>
    <col min="522" max="522" width="4.625" style="43" customWidth="1"/>
    <col min="523" max="523" width="7.625" style="43" customWidth="1"/>
    <col min="524" max="524" width="8.625" style="43" customWidth="1"/>
    <col min="525" max="525" width="11.625" style="43" customWidth="1"/>
    <col min="526" max="526" width="7.625" style="43" customWidth="1"/>
    <col min="527" max="527" width="11.625" style="43" customWidth="1"/>
    <col min="528" max="528" width="7.625" style="43" customWidth="1"/>
    <col min="529" max="529" width="11.625" style="43" customWidth="1"/>
    <col min="530" max="530" width="12.625" style="43" customWidth="1"/>
    <col min="531" max="531" width="7.625" style="43" customWidth="1"/>
    <col min="532" max="532" width="11.625" style="43" customWidth="1"/>
    <col min="533" max="533" width="12.625" style="43" customWidth="1"/>
    <col min="534" max="534" width="7.625" style="43" customWidth="1"/>
    <col min="535" max="535" width="11.625" style="43" customWidth="1"/>
    <col min="536" max="536" width="12.625" style="43" customWidth="1"/>
    <col min="537" max="537" width="7.625" style="43" customWidth="1"/>
    <col min="538" max="538" width="11.625" style="43" customWidth="1"/>
    <col min="539" max="539" width="12.625" style="43" customWidth="1"/>
    <col min="540" max="540" width="7.625" style="43" customWidth="1"/>
    <col min="541" max="541" width="11.625" style="43" customWidth="1"/>
    <col min="542" max="776" width="9" style="43"/>
    <col min="777" max="777" width="27.625" style="43" customWidth="1"/>
    <col min="778" max="778" width="4.625" style="43" customWidth="1"/>
    <col min="779" max="779" width="7.625" style="43" customWidth="1"/>
    <col min="780" max="780" width="8.625" style="43" customWidth="1"/>
    <col min="781" max="781" width="11.625" style="43" customWidth="1"/>
    <col min="782" max="782" width="7.625" style="43" customWidth="1"/>
    <col min="783" max="783" width="11.625" style="43" customWidth="1"/>
    <col min="784" max="784" width="7.625" style="43" customWidth="1"/>
    <col min="785" max="785" width="11.625" style="43" customWidth="1"/>
    <col min="786" max="786" width="12.625" style="43" customWidth="1"/>
    <col min="787" max="787" width="7.625" style="43" customWidth="1"/>
    <col min="788" max="788" width="11.625" style="43" customWidth="1"/>
    <col min="789" max="789" width="12.625" style="43" customWidth="1"/>
    <col min="790" max="790" width="7.625" style="43" customWidth="1"/>
    <col min="791" max="791" width="11.625" style="43" customWidth="1"/>
    <col min="792" max="792" width="12.625" style="43" customWidth="1"/>
    <col min="793" max="793" width="7.625" style="43" customWidth="1"/>
    <col min="794" max="794" width="11.625" style="43" customWidth="1"/>
    <col min="795" max="795" width="12.625" style="43" customWidth="1"/>
    <col min="796" max="796" width="7.625" style="43" customWidth="1"/>
    <col min="797" max="797" width="11.625" style="43" customWidth="1"/>
    <col min="798" max="1032" width="9" style="43"/>
    <col min="1033" max="1033" width="27.625" style="43" customWidth="1"/>
    <col min="1034" max="1034" width="4.625" style="43" customWidth="1"/>
    <col min="1035" max="1035" width="7.625" style="43" customWidth="1"/>
    <col min="1036" max="1036" width="8.625" style="43" customWidth="1"/>
    <col min="1037" max="1037" width="11.625" style="43" customWidth="1"/>
    <col min="1038" max="1038" width="7.625" style="43" customWidth="1"/>
    <col min="1039" max="1039" width="11.625" style="43" customWidth="1"/>
    <col min="1040" max="1040" width="7.625" style="43" customWidth="1"/>
    <col min="1041" max="1041" width="11.625" style="43" customWidth="1"/>
    <col min="1042" max="1042" width="12.625" style="43" customWidth="1"/>
    <col min="1043" max="1043" width="7.625" style="43" customWidth="1"/>
    <col min="1044" max="1044" width="11.625" style="43" customWidth="1"/>
    <col min="1045" max="1045" width="12.625" style="43" customWidth="1"/>
    <col min="1046" max="1046" width="7.625" style="43" customWidth="1"/>
    <col min="1047" max="1047" width="11.625" style="43" customWidth="1"/>
    <col min="1048" max="1048" width="12.625" style="43" customWidth="1"/>
    <col min="1049" max="1049" width="7.625" style="43" customWidth="1"/>
    <col min="1050" max="1050" width="11.625" style="43" customWidth="1"/>
    <col min="1051" max="1051" width="12.625" style="43" customWidth="1"/>
    <col min="1052" max="1052" width="7.625" style="43" customWidth="1"/>
    <col min="1053" max="1053" width="11.625" style="43" customWidth="1"/>
    <col min="1054" max="1288" width="9" style="43"/>
    <col min="1289" max="1289" width="27.625" style="43" customWidth="1"/>
    <col min="1290" max="1290" width="4.625" style="43" customWidth="1"/>
    <col min="1291" max="1291" width="7.625" style="43" customWidth="1"/>
    <col min="1292" max="1292" width="8.625" style="43" customWidth="1"/>
    <col min="1293" max="1293" width="11.625" style="43" customWidth="1"/>
    <col min="1294" max="1294" width="7.625" style="43" customWidth="1"/>
    <col min="1295" max="1295" width="11.625" style="43" customWidth="1"/>
    <col min="1296" max="1296" width="7.625" style="43" customWidth="1"/>
    <col min="1297" max="1297" width="11.625" style="43" customWidth="1"/>
    <col min="1298" max="1298" width="12.625" style="43" customWidth="1"/>
    <col min="1299" max="1299" width="7.625" style="43" customWidth="1"/>
    <col min="1300" max="1300" width="11.625" style="43" customWidth="1"/>
    <col min="1301" max="1301" width="12.625" style="43" customWidth="1"/>
    <col min="1302" max="1302" width="7.625" style="43" customWidth="1"/>
    <col min="1303" max="1303" width="11.625" style="43" customWidth="1"/>
    <col min="1304" max="1304" width="12.625" style="43" customWidth="1"/>
    <col min="1305" max="1305" width="7.625" style="43" customWidth="1"/>
    <col min="1306" max="1306" width="11.625" style="43" customWidth="1"/>
    <col min="1307" max="1307" width="12.625" style="43" customWidth="1"/>
    <col min="1308" max="1308" width="7.625" style="43" customWidth="1"/>
    <col min="1309" max="1309" width="11.625" style="43" customWidth="1"/>
    <col min="1310" max="1544" width="9" style="43"/>
    <col min="1545" max="1545" width="27.625" style="43" customWidth="1"/>
    <col min="1546" max="1546" width="4.625" style="43" customWidth="1"/>
    <col min="1547" max="1547" width="7.625" style="43" customWidth="1"/>
    <col min="1548" max="1548" width="8.625" style="43" customWidth="1"/>
    <col min="1549" max="1549" width="11.625" style="43" customWidth="1"/>
    <col min="1550" max="1550" width="7.625" style="43" customWidth="1"/>
    <col min="1551" max="1551" width="11.625" style="43" customWidth="1"/>
    <col min="1552" max="1552" width="7.625" style="43" customWidth="1"/>
    <col min="1553" max="1553" width="11.625" style="43" customWidth="1"/>
    <col min="1554" max="1554" width="12.625" style="43" customWidth="1"/>
    <col min="1555" max="1555" width="7.625" style="43" customWidth="1"/>
    <col min="1556" max="1556" width="11.625" style="43" customWidth="1"/>
    <col min="1557" max="1557" width="12.625" style="43" customWidth="1"/>
    <col min="1558" max="1558" width="7.625" style="43" customWidth="1"/>
    <col min="1559" max="1559" width="11.625" style="43" customWidth="1"/>
    <col min="1560" max="1560" width="12.625" style="43" customWidth="1"/>
    <col min="1561" max="1561" width="7.625" style="43" customWidth="1"/>
    <col min="1562" max="1562" width="11.625" style="43" customWidth="1"/>
    <col min="1563" max="1563" width="12.625" style="43" customWidth="1"/>
    <col min="1564" max="1564" width="7.625" style="43" customWidth="1"/>
    <col min="1565" max="1565" width="11.625" style="43" customWidth="1"/>
    <col min="1566" max="1800" width="9" style="43"/>
    <col min="1801" max="1801" width="27.625" style="43" customWidth="1"/>
    <col min="1802" max="1802" width="4.625" style="43" customWidth="1"/>
    <col min="1803" max="1803" width="7.625" style="43" customWidth="1"/>
    <col min="1804" max="1804" width="8.625" style="43" customWidth="1"/>
    <col min="1805" max="1805" width="11.625" style="43" customWidth="1"/>
    <col min="1806" max="1806" width="7.625" style="43" customWidth="1"/>
    <col min="1807" max="1807" width="11.625" style="43" customWidth="1"/>
    <col min="1808" max="1808" width="7.625" style="43" customWidth="1"/>
    <col min="1809" max="1809" width="11.625" style="43" customWidth="1"/>
    <col min="1810" max="1810" width="12.625" style="43" customWidth="1"/>
    <col min="1811" max="1811" width="7.625" style="43" customWidth="1"/>
    <col min="1812" max="1812" width="11.625" style="43" customWidth="1"/>
    <col min="1813" max="1813" width="12.625" style="43" customWidth="1"/>
    <col min="1814" max="1814" width="7.625" style="43" customWidth="1"/>
    <col min="1815" max="1815" width="11.625" style="43" customWidth="1"/>
    <col min="1816" max="1816" width="12.625" style="43" customWidth="1"/>
    <col min="1817" max="1817" width="7.625" style="43" customWidth="1"/>
    <col min="1818" max="1818" width="11.625" style="43" customWidth="1"/>
    <col min="1819" max="1819" width="12.625" style="43" customWidth="1"/>
    <col min="1820" max="1820" width="7.625" style="43" customWidth="1"/>
    <col min="1821" max="1821" width="11.625" style="43" customWidth="1"/>
    <col min="1822" max="2056" width="9" style="43"/>
    <col min="2057" max="2057" width="27.625" style="43" customWidth="1"/>
    <col min="2058" max="2058" width="4.625" style="43" customWidth="1"/>
    <col min="2059" max="2059" width="7.625" style="43" customWidth="1"/>
    <col min="2060" max="2060" width="8.625" style="43" customWidth="1"/>
    <col min="2061" max="2061" width="11.625" style="43" customWidth="1"/>
    <col min="2062" max="2062" width="7.625" style="43" customWidth="1"/>
    <col min="2063" max="2063" width="11.625" style="43" customWidth="1"/>
    <col min="2064" max="2064" width="7.625" style="43" customWidth="1"/>
    <col min="2065" max="2065" width="11.625" style="43" customWidth="1"/>
    <col min="2066" max="2066" width="12.625" style="43" customWidth="1"/>
    <col min="2067" max="2067" width="7.625" style="43" customWidth="1"/>
    <col min="2068" max="2068" width="11.625" style="43" customWidth="1"/>
    <col min="2069" max="2069" width="12.625" style="43" customWidth="1"/>
    <col min="2070" max="2070" width="7.625" style="43" customWidth="1"/>
    <col min="2071" max="2071" width="11.625" style="43" customWidth="1"/>
    <col min="2072" max="2072" width="12.625" style="43" customWidth="1"/>
    <col min="2073" max="2073" width="7.625" style="43" customWidth="1"/>
    <col min="2074" max="2074" width="11.625" style="43" customWidth="1"/>
    <col min="2075" max="2075" width="12.625" style="43" customWidth="1"/>
    <col min="2076" max="2076" width="7.625" style="43" customWidth="1"/>
    <col min="2077" max="2077" width="11.625" style="43" customWidth="1"/>
    <col min="2078" max="2312" width="9" style="43"/>
    <col min="2313" max="2313" width="27.625" style="43" customWidth="1"/>
    <col min="2314" max="2314" width="4.625" style="43" customWidth="1"/>
    <col min="2315" max="2315" width="7.625" style="43" customWidth="1"/>
    <col min="2316" max="2316" width="8.625" style="43" customWidth="1"/>
    <col min="2317" max="2317" width="11.625" style="43" customWidth="1"/>
    <col min="2318" max="2318" width="7.625" style="43" customWidth="1"/>
    <col min="2319" max="2319" width="11.625" style="43" customWidth="1"/>
    <col min="2320" max="2320" width="7.625" style="43" customWidth="1"/>
    <col min="2321" max="2321" width="11.625" style="43" customWidth="1"/>
    <col min="2322" max="2322" width="12.625" style="43" customWidth="1"/>
    <col min="2323" max="2323" width="7.625" style="43" customWidth="1"/>
    <col min="2324" max="2324" width="11.625" style="43" customWidth="1"/>
    <col min="2325" max="2325" width="12.625" style="43" customWidth="1"/>
    <col min="2326" max="2326" width="7.625" style="43" customWidth="1"/>
    <col min="2327" max="2327" width="11.625" style="43" customWidth="1"/>
    <col min="2328" max="2328" width="12.625" style="43" customWidth="1"/>
    <col min="2329" max="2329" width="7.625" style="43" customWidth="1"/>
    <col min="2330" max="2330" width="11.625" style="43" customWidth="1"/>
    <col min="2331" max="2331" width="12.625" style="43" customWidth="1"/>
    <col min="2332" max="2332" width="7.625" style="43" customWidth="1"/>
    <col min="2333" max="2333" width="11.625" style="43" customWidth="1"/>
    <col min="2334" max="2568" width="9" style="43"/>
    <col min="2569" max="2569" width="27.625" style="43" customWidth="1"/>
    <col min="2570" max="2570" width="4.625" style="43" customWidth="1"/>
    <col min="2571" max="2571" width="7.625" style="43" customWidth="1"/>
    <col min="2572" max="2572" width="8.625" style="43" customWidth="1"/>
    <col min="2573" max="2573" width="11.625" style="43" customWidth="1"/>
    <col min="2574" max="2574" width="7.625" style="43" customWidth="1"/>
    <col min="2575" max="2575" width="11.625" style="43" customWidth="1"/>
    <col min="2576" max="2576" width="7.625" style="43" customWidth="1"/>
    <col min="2577" max="2577" width="11.625" style="43" customWidth="1"/>
    <col min="2578" max="2578" width="12.625" style="43" customWidth="1"/>
    <col min="2579" max="2579" width="7.625" style="43" customWidth="1"/>
    <col min="2580" max="2580" width="11.625" style="43" customWidth="1"/>
    <col min="2581" max="2581" width="12.625" style="43" customWidth="1"/>
    <col min="2582" max="2582" width="7.625" style="43" customWidth="1"/>
    <col min="2583" max="2583" width="11.625" style="43" customWidth="1"/>
    <col min="2584" max="2584" width="12.625" style="43" customWidth="1"/>
    <col min="2585" max="2585" width="7.625" style="43" customWidth="1"/>
    <col min="2586" max="2586" width="11.625" style="43" customWidth="1"/>
    <col min="2587" max="2587" width="12.625" style="43" customWidth="1"/>
    <col min="2588" max="2588" width="7.625" style="43" customWidth="1"/>
    <col min="2589" max="2589" width="11.625" style="43" customWidth="1"/>
    <col min="2590" max="2824" width="9" style="43"/>
    <col min="2825" max="2825" width="27.625" style="43" customWidth="1"/>
    <col min="2826" max="2826" width="4.625" style="43" customWidth="1"/>
    <col min="2827" max="2827" width="7.625" style="43" customWidth="1"/>
    <col min="2828" max="2828" width="8.625" style="43" customWidth="1"/>
    <col min="2829" max="2829" width="11.625" style="43" customWidth="1"/>
    <col min="2830" max="2830" width="7.625" style="43" customWidth="1"/>
    <col min="2831" max="2831" width="11.625" style="43" customWidth="1"/>
    <col min="2832" max="2832" width="7.625" style="43" customWidth="1"/>
    <col min="2833" max="2833" width="11.625" style="43" customWidth="1"/>
    <col min="2834" max="2834" width="12.625" style="43" customWidth="1"/>
    <col min="2835" max="2835" width="7.625" style="43" customWidth="1"/>
    <col min="2836" max="2836" width="11.625" style="43" customWidth="1"/>
    <col min="2837" max="2837" width="12.625" style="43" customWidth="1"/>
    <col min="2838" max="2838" width="7.625" style="43" customWidth="1"/>
    <col min="2839" max="2839" width="11.625" style="43" customWidth="1"/>
    <col min="2840" max="2840" width="12.625" style="43" customWidth="1"/>
    <col min="2841" max="2841" width="7.625" style="43" customWidth="1"/>
    <col min="2842" max="2842" width="11.625" style="43" customWidth="1"/>
    <col min="2843" max="2843" width="12.625" style="43" customWidth="1"/>
    <col min="2844" max="2844" width="7.625" style="43" customWidth="1"/>
    <col min="2845" max="2845" width="11.625" style="43" customWidth="1"/>
    <col min="2846" max="3080" width="9" style="43"/>
    <col min="3081" max="3081" width="27.625" style="43" customWidth="1"/>
    <col min="3082" max="3082" width="4.625" style="43" customWidth="1"/>
    <col min="3083" max="3083" width="7.625" style="43" customWidth="1"/>
    <col min="3084" max="3084" width="8.625" style="43" customWidth="1"/>
    <col min="3085" max="3085" width="11.625" style="43" customWidth="1"/>
    <col min="3086" max="3086" width="7.625" style="43" customWidth="1"/>
    <col min="3087" max="3087" width="11.625" style="43" customWidth="1"/>
    <col min="3088" max="3088" width="7.625" style="43" customWidth="1"/>
    <col min="3089" max="3089" width="11.625" style="43" customWidth="1"/>
    <col min="3090" max="3090" width="12.625" style="43" customWidth="1"/>
    <col min="3091" max="3091" width="7.625" style="43" customWidth="1"/>
    <col min="3092" max="3092" width="11.625" style="43" customWidth="1"/>
    <col min="3093" max="3093" width="12.625" style="43" customWidth="1"/>
    <col min="3094" max="3094" width="7.625" style="43" customWidth="1"/>
    <col min="3095" max="3095" width="11.625" style="43" customWidth="1"/>
    <col min="3096" max="3096" width="12.625" style="43" customWidth="1"/>
    <col min="3097" max="3097" width="7.625" style="43" customWidth="1"/>
    <col min="3098" max="3098" width="11.625" style="43" customWidth="1"/>
    <col min="3099" max="3099" width="12.625" style="43" customWidth="1"/>
    <col min="3100" max="3100" width="7.625" style="43" customWidth="1"/>
    <col min="3101" max="3101" width="11.625" style="43" customWidth="1"/>
    <col min="3102" max="3336" width="9" style="43"/>
    <col min="3337" max="3337" width="27.625" style="43" customWidth="1"/>
    <col min="3338" max="3338" width="4.625" style="43" customWidth="1"/>
    <col min="3339" max="3339" width="7.625" style="43" customWidth="1"/>
    <col min="3340" max="3340" width="8.625" style="43" customWidth="1"/>
    <col min="3341" max="3341" width="11.625" style="43" customWidth="1"/>
    <col min="3342" max="3342" width="7.625" style="43" customWidth="1"/>
    <col min="3343" max="3343" width="11.625" style="43" customWidth="1"/>
    <col min="3344" max="3344" width="7.625" style="43" customWidth="1"/>
    <col min="3345" max="3345" width="11.625" style="43" customWidth="1"/>
    <col min="3346" max="3346" width="12.625" style="43" customWidth="1"/>
    <col min="3347" max="3347" width="7.625" style="43" customWidth="1"/>
    <col min="3348" max="3348" width="11.625" style="43" customWidth="1"/>
    <col min="3349" max="3349" width="12.625" style="43" customWidth="1"/>
    <col min="3350" max="3350" width="7.625" style="43" customWidth="1"/>
    <col min="3351" max="3351" width="11.625" style="43" customWidth="1"/>
    <col min="3352" max="3352" width="12.625" style="43" customWidth="1"/>
    <col min="3353" max="3353" width="7.625" style="43" customWidth="1"/>
    <col min="3354" max="3354" width="11.625" style="43" customWidth="1"/>
    <col min="3355" max="3355" width="12.625" style="43" customWidth="1"/>
    <col min="3356" max="3356" width="7.625" style="43" customWidth="1"/>
    <col min="3357" max="3357" width="11.625" style="43" customWidth="1"/>
    <col min="3358" max="3592" width="9" style="43"/>
    <col min="3593" max="3593" width="27.625" style="43" customWidth="1"/>
    <col min="3594" max="3594" width="4.625" style="43" customWidth="1"/>
    <col min="3595" max="3595" width="7.625" style="43" customWidth="1"/>
    <col min="3596" max="3596" width="8.625" style="43" customWidth="1"/>
    <col min="3597" max="3597" width="11.625" style="43" customWidth="1"/>
    <col min="3598" max="3598" width="7.625" style="43" customWidth="1"/>
    <col min="3599" max="3599" width="11.625" style="43" customWidth="1"/>
    <col min="3600" max="3600" width="7.625" style="43" customWidth="1"/>
    <col min="3601" max="3601" width="11.625" style="43" customWidth="1"/>
    <col min="3602" max="3602" width="12.625" style="43" customWidth="1"/>
    <col min="3603" max="3603" width="7.625" style="43" customWidth="1"/>
    <col min="3604" max="3604" width="11.625" style="43" customWidth="1"/>
    <col min="3605" max="3605" width="12.625" style="43" customWidth="1"/>
    <col min="3606" max="3606" width="7.625" style="43" customWidth="1"/>
    <col min="3607" max="3607" width="11.625" style="43" customWidth="1"/>
    <col min="3608" max="3608" width="12.625" style="43" customWidth="1"/>
    <col min="3609" max="3609" width="7.625" style="43" customWidth="1"/>
    <col min="3610" max="3610" width="11.625" style="43" customWidth="1"/>
    <col min="3611" max="3611" width="12.625" style="43" customWidth="1"/>
    <col min="3612" max="3612" width="7.625" style="43" customWidth="1"/>
    <col min="3613" max="3613" width="11.625" style="43" customWidth="1"/>
    <col min="3614" max="3848" width="9" style="43"/>
    <col min="3849" max="3849" width="27.625" style="43" customWidth="1"/>
    <col min="3850" max="3850" width="4.625" style="43" customWidth="1"/>
    <col min="3851" max="3851" width="7.625" style="43" customWidth="1"/>
    <col min="3852" max="3852" width="8.625" style="43" customWidth="1"/>
    <col min="3853" max="3853" width="11.625" style="43" customWidth="1"/>
    <col min="3854" max="3854" width="7.625" style="43" customWidth="1"/>
    <col min="3855" max="3855" width="11.625" style="43" customWidth="1"/>
    <col min="3856" max="3856" width="7.625" style="43" customWidth="1"/>
    <col min="3857" max="3857" width="11.625" style="43" customWidth="1"/>
    <col min="3858" max="3858" width="12.625" style="43" customWidth="1"/>
    <col min="3859" max="3859" width="7.625" style="43" customWidth="1"/>
    <col min="3860" max="3860" width="11.625" style="43" customWidth="1"/>
    <col min="3861" max="3861" width="12.625" style="43" customWidth="1"/>
    <col min="3862" max="3862" width="7.625" style="43" customWidth="1"/>
    <col min="3863" max="3863" width="11.625" style="43" customWidth="1"/>
    <col min="3864" max="3864" width="12.625" style="43" customWidth="1"/>
    <col min="3865" max="3865" width="7.625" style="43" customWidth="1"/>
    <col min="3866" max="3866" width="11.625" style="43" customWidth="1"/>
    <col min="3867" max="3867" width="12.625" style="43" customWidth="1"/>
    <col min="3868" max="3868" width="7.625" style="43" customWidth="1"/>
    <col min="3869" max="3869" width="11.625" style="43" customWidth="1"/>
    <col min="3870" max="4104" width="9" style="43"/>
    <col min="4105" max="4105" width="27.625" style="43" customWidth="1"/>
    <col min="4106" max="4106" width="4.625" style="43" customWidth="1"/>
    <col min="4107" max="4107" width="7.625" style="43" customWidth="1"/>
    <col min="4108" max="4108" width="8.625" style="43" customWidth="1"/>
    <col min="4109" max="4109" width="11.625" style="43" customWidth="1"/>
    <col min="4110" max="4110" width="7.625" style="43" customWidth="1"/>
    <col min="4111" max="4111" width="11.625" style="43" customWidth="1"/>
    <col min="4112" max="4112" width="7.625" style="43" customWidth="1"/>
    <col min="4113" max="4113" width="11.625" style="43" customWidth="1"/>
    <col min="4114" max="4114" width="12.625" style="43" customWidth="1"/>
    <col min="4115" max="4115" width="7.625" style="43" customWidth="1"/>
    <col min="4116" max="4116" width="11.625" style="43" customWidth="1"/>
    <col min="4117" max="4117" width="12.625" style="43" customWidth="1"/>
    <col min="4118" max="4118" width="7.625" style="43" customWidth="1"/>
    <col min="4119" max="4119" width="11.625" style="43" customWidth="1"/>
    <col min="4120" max="4120" width="12.625" style="43" customWidth="1"/>
    <col min="4121" max="4121" width="7.625" style="43" customWidth="1"/>
    <col min="4122" max="4122" width="11.625" style="43" customWidth="1"/>
    <col min="4123" max="4123" width="12.625" style="43" customWidth="1"/>
    <col min="4124" max="4124" width="7.625" style="43" customWidth="1"/>
    <col min="4125" max="4125" width="11.625" style="43" customWidth="1"/>
    <col min="4126" max="4360" width="9" style="43"/>
    <col min="4361" max="4361" width="27.625" style="43" customWidth="1"/>
    <col min="4362" max="4362" width="4.625" style="43" customWidth="1"/>
    <col min="4363" max="4363" width="7.625" style="43" customWidth="1"/>
    <col min="4364" max="4364" width="8.625" style="43" customWidth="1"/>
    <col min="4365" max="4365" width="11.625" style="43" customWidth="1"/>
    <col min="4366" max="4366" width="7.625" style="43" customWidth="1"/>
    <col min="4367" max="4367" width="11.625" style="43" customWidth="1"/>
    <col min="4368" max="4368" width="7.625" style="43" customWidth="1"/>
    <col min="4369" max="4369" width="11.625" style="43" customWidth="1"/>
    <col min="4370" max="4370" width="12.625" style="43" customWidth="1"/>
    <col min="4371" max="4371" width="7.625" style="43" customWidth="1"/>
    <col min="4372" max="4372" width="11.625" style="43" customWidth="1"/>
    <col min="4373" max="4373" width="12.625" style="43" customWidth="1"/>
    <col min="4374" max="4374" width="7.625" style="43" customWidth="1"/>
    <col min="4375" max="4375" width="11.625" style="43" customWidth="1"/>
    <col min="4376" max="4376" width="12.625" style="43" customWidth="1"/>
    <col min="4377" max="4377" width="7.625" style="43" customWidth="1"/>
    <col min="4378" max="4378" width="11.625" style="43" customWidth="1"/>
    <col min="4379" max="4379" width="12.625" style="43" customWidth="1"/>
    <col min="4380" max="4380" width="7.625" style="43" customWidth="1"/>
    <col min="4381" max="4381" width="11.625" style="43" customWidth="1"/>
    <col min="4382" max="4616" width="9" style="43"/>
    <col min="4617" max="4617" width="27.625" style="43" customWidth="1"/>
    <col min="4618" max="4618" width="4.625" style="43" customWidth="1"/>
    <col min="4619" max="4619" width="7.625" style="43" customWidth="1"/>
    <col min="4620" max="4620" width="8.625" style="43" customWidth="1"/>
    <col min="4621" max="4621" width="11.625" style="43" customWidth="1"/>
    <col min="4622" max="4622" width="7.625" style="43" customWidth="1"/>
    <col min="4623" max="4623" width="11.625" style="43" customWidth="1"/>
    <col min="4624" max="4624" width="7.625" style="43" customWidth="1"/>
    <col min="4625" max="4625" width="11.625" style="43" customWidth="1"/>
    <col min="4626" max="4626" width="12.625" style="43" customWidth="1"/>
    <col min="4627" max="4627" width="7.625" style="43" customWidth="1"/>
    <col min="4628" max="4628" width="11.625" style="43" customWidth="1"/>
    <col min="4629" max="4629" width="12.625" style="43" customWidth="1"/>
    <col min="4630" max="4630" width="7.625" style="43" customWidth="1"/>
    <col min="4631" max="4631" width="11.625" style="43" customWidth="1"/>
    <col min="4632" max="4632" width="12.625" style="43" customWidth="1"/>
    <col min="4633" max="4633" width="7.625" style="43" customWidth="1"/>
    <col min="4634" max="4634" width="11.625" style="43" customWidth="1"/>
    <col min="4635" max="4635" width="12.625" style="43" customWidth="1"/>
    <col min="4636" max="4636" width="7.625" style="43" customWidth="1"/>
    <col min="4637" max="4637" width="11.625" style="43" customWidth="1"/>
    <col min="4638" max="4872" width="9" style="43"/>
    <col min="4873" max="4873" width="27.625" style="43" customWidth="1"/>
    <col min="4874" max="4874" width="4.625" style="43" customWidth="1"/>
    <col min="4875" max="4875" width="7.625" style="43" customWidth="1"/>
    <col min="4876" max="4876" width="8.625" style="43" customWidth="1"/>
    <col min="4877" max="4877" width="11.625" style="43" customWidth="1"/>
    <col min="4878" max="4878" width="7.625" style="43" customWidth="1"/>
    <col min="4879" max="4879" width="11.625" style="43" customWidth="1"/>
    <col min="4880" max="4880" width="7.625" style="43" customWidth="1"/>
    <col min="4881" max="4881" width="11.625" style="43" customWidth="1"/>
    <col min="4882" max="4882" width="12.625" style="43" customWidth="1"/>
    <col min="4883" max="4883" width="7.625" style="43" customWidth="1"/>
    <col min="4884" max="4884" width="11.625" style="43" customWidth="1"/>
    <col min="4885" max="4885" width="12.625" style="43" customWidth="1"/>
    <col min="4886" max="4886" width="7.625" style="43" customWidth="1"/>
    <col min="4887" max="4887" width="11.625" style="43" customWidth="1"/>
    <col min="4888" max="4888" width="12.625" style="43" customWidth="1"/>
    <col min="4889" max="4889" width="7.625" style="43" customWidth="1"/>
    <col min="4890" max="4890" width="11.625" style="43" customWidth="1"/>
    <col min="4891" max="4891" width="12.625" style="43" customWidth="1"/>
    <col min="4892" max="4892" width="7.625" style="43" customWidth="1"/>
    <col min="4893" max="4893" width="11.625" style="43" customWidth="1"/>
    <col min="4894" max="5128" width="9" style="43"/>
    <col min="5129" max="5129" width="27.625" style="43" customWidth="1"/>
    <col min="5130" max="5130" width="4.625" style="43" customWidth="1"/>
    <col min="5131" max="5131" width="7.625" style="43" customWidth="1"/>
    <col min="5132" max="5132" width="8.625" style="43" customWidth="1"/>
    <col min="5133" max="5133" width="11.625" style="43" customWidth="1"/>
    <col min="5134" max="5134" width="7.625" style="43" customWidth="1"/>
    <col min="5135" max="5135" width="11.625" style="43" customWidth="1"/>
    <col min="5136" max="5136" width="7.625" style="43" customWidth="1"/>
    <col min="5137" max="5137" width="11.625" style="43" customWidth="1"/>
    <col min="5138" max="5138" width="12.625" style="43" customWidth="1"/>
    <col min="5139" max="5139" width="7.625" style="43" customWidth="1"/>
    <col min="5140" max="5140" width="11.625" style="43" customWidth="1"/>
    <col min="5141" max="5141" width="12.625" style="43" customWidth="1"/>
    <col min="5142" max="5142" width="7.625" style="43" customWidth="1"/>
    <col min="5143" max="5143" width="11.625" style="43" customWidth="1"/>
    <col min="5144" max="5144" width="12.625" style="43" customWidth="1"/>
    <col min="5145" max="5145" width="7.625" style="43" customWidth="1"/>
    <col min="5146" max="5146" width="11.625" style="43" customWidth="1"/>
    <col min="5147" max="5147" width="12.625" style="43" customWidth="1"/>
    <col min="5148" max="5148" width="7.625" style="43" customWidth="1"/>
    <col min="5149" max="5149" width="11.625" style="43" customWidth="1"/>
    <col min="5150" max="5384" width="9" style="43"/>
    <col min="5385" max="5385" width="27.625" style="43" customWidth="1"/>
    <col min="5386" max="5386" width="4.625" style="43" customWidth="1"/>
    <col min="5387" max="5387" width="7.625" style="43" customWidth="1"/>
    <col min="5388" max="5388" width="8.625" style="43" customWidth="1"/>
    <col min="5389" max="5389" width="11.625" style="43" customWidth="1"/>
    <col min="5390" max="5390" width="7.625" style="43" customWidth="1"/>
    <col min="5391" max="5391" width="11.625" style="43" customWidth="1"/>
    <col min="5392" max="5392" width="7.625" style="43" customWidth="1"/>
    <col min="5393" max="5393" width="11.625" style="43" customWidth="1"/>
    <col min="5394" max="5394" width="12.625" style="43" customWidth="1"/>
    <col min="5395" max="5395" width="7.625" style="43" customWidth="1"/>
    <col min="5396" max="5396" width="11.625" style="43" customWidth="1"/>
    <col min="5397" max="5397" width="12.625" style="43" customWidth="1"/>
    <col min="5398" max="5398" width="7.625" style="43" customWidth="1"/>
    <col min="5399" max="5399" width="11.625" style="43" customWidth="1"/>
    <col min="5400" max="5400" width="12.625" style="43" customWidth="1"/>
    <col min="5401" max="5401" width="7.625" style="43" customWidth="1"/>
    <col min="5402" max="5402" width="11.625" style="43" customWidth="1"/>
    <col min="5403" max="5403" width="12.625" style="43" customWidth="1"/>
    <col min="5404" max="5404" width="7.625" style="43" customWidth="1"/>
    <col min="5405" max="5405" width="11.625" style="43" customWidth="1"/>
    <col min="5406" max="5640" width="9" style="43"/>
    <col min="5641" max="5641" width="27.625" style="43" customWidth="1"/>
    <col min="5642" max="5642" width="4.625" style="43" customWidth="1"/>
    <col min="5643" max="5643" width="7.625" style="43" customWidth="1"/>
    <col min="5644" max="5644" width="8.625" style="43" customWidth="1"/>
    <col min="5645" max="5645" width="11.625" style="43" customWidth="1"/>
    <col min="5646" max="5646" width="7.625" style="43" customWidth="1"/>
    <col min="5647" max="5647" width="11.625" style="43" customWidth="1"/>
    <col min="5648" max="5648" width="7.625" style="43" customWidth="1"/>
    <col min="5649" max="5649" width="11.625" style="43" customWidth="1"/>
    <col min="5650" max="5650" width="12.625" style="43" customWidth="1"/>
    <col min="5651" max="5651" width="7.625" style="43" customWidth="1"/>
    <col min="5652" max="5652" width="11.625" style="43" customWidth="1"/>
    <col min="5653" max="5653" width="12.625" style="43" customWidth="1"/>
    <col min="5654" max="5654" width="7.625" style="43" customWidth="1"/>
    <col min="5655" max="5655" width="11.625" style="43" customWidth="1"/>
    <col min="5656" max="5656" width="12.625" style="43" customWidth="1"/>
    <col min="5657" max="5657" width="7.625" style="43" customWidth="1"/>
    <col min="5658" max="5658" width="11.625" style="43" customWidth="1"/>
    <col min="5659" max="5659" width="12.625" style="43" customWidth="1"/>
    <col min="5660" max="5660" width="7.625" style="43" customWidth="1"/>
    <col min="5661" max="5661" width="11.625" style="43" customWidth="1"/>
    <col min="5662" max="5896" width="9" style="43"/>
    <col min="5897" max="5897" width="27.625" style="43" customWidth="1"/>
    <col min="5898" max="5898" width="4.625" style="43" customWidth="1"/>
    <col min="5899" max="5899" width="7.625" style="43" customWidth="1"/>
    <col min="5900" max="5900" width="8.625" style="43" customWidth="1"/>
    <col min="5901" max="5901" width="11.625" style="43" customWidth="1"/>
    <col min="5902" max="5902" width="7.625" style="43" customWidth="1"/>
    <col min="5903" max="5903" width="11.625" style="43" customWidth="1"/>
    <col min="5904" max="5904" width="7.625" style="43" customWidth="1"/>
    <col min="5905" max="5905" width="11.625" style="43" customWidth="1"/>
    <col min="5906" max="5906" width="12.625" style="43" customWidth="1"/>
    <col min="5907" max="5907" width="7.625" style="43" customWidth="1"/>
    <col min="5908" max="5908" width="11.625" style="43" customWidth="1"/>
    <col min="5909" max="5909" width="12.625" style="43" customWidth="1"/>
    <col min="5910" max="5910" width="7.625" style="43" customWidth="1"/>
    <col min="5911" max="5911" width="11.625" style="43" customWidth="1"/>
    <col min="5912" max="5912" width="12.625" style="43" customWidth="1"/>
    <col min="5913" max="5913" width="7.625" style="43" customWidth="1"/>
    <col min="5914" max="5914" width="11.625" style="43" customWidth="1"/>
    <col min="5915" max="5915" width="12.625" style="43" customWidth="1"/>
    <col min="5916" max="5916" width="7.625" style="43" customWidth="1"/>
    <col min="5917" max="5917" width="11.625" style="43" customWidth="1"/>
    <col min="5918" max="6152" width="9" style="43"/>
    <col min="6153" max="6153" width="27.625" style="43" customWidth="1"/>
    <col min="6154" max="6154" width="4.625" style="43" customWidth="1"/>
    <col min="6155" max="6155" width="7.625" style="43" customWidth="1"/>
    <col min="6156" max="6156" width="8.625" style="43" customWidth="1"/>
    <col min="6157" max="6157" width="11.625" style="43" customWidth="1"/>
    <col min="6158" max="6158" width="7.625" style="43" customWidth="1"/>
    <col min="6159" max="6159" width="11.625" style="43" customWidth="1"/>
    <col min="6160" max="6160" width="7.625" style="43" customWidth="1"/>
    <col min="6161" max="6161" width="11.625" style="43" customWidth="1"/>
    <col min="6162" max="6162" width="12.625" style="43" customWidth="1"/>
    <col min="6163" max="6163" width="7.625" style="43" customWidth="1"/>
    <col min="6164" max="6164" width="11.625" style="43" customWidth="1"/>
    <col min="6165" max="6165" width="12.625" style="43" customWidth="1"/>
    <col min="6166" max="6166" width="7.625" style="43" customWidth="1"/>
    <col min="6167" max="6167" width="11.625" style="43" customWidth="1"/>
    <col min="6168" max="6168" width="12.625" style="43" customWidth="1"/>
    <col min="6169" max="6169" width="7.625" style="43" customWidth="1"/>
    <col min="6170" max="6170" width="11.625" style="43" customWidth="1"/>
    <col min="6171" max="6171" width="12.625" style="43" customWidth="1"/>
    <col min="6172" max="6172" width="7.625" style="43" customWidth="1"/>
    <col min="6173" max="6173" width="11.625" style="43" customWidth="1"/>
    <col min="6174" max="6408" width="9" style="43"/>
    <col min="6409" max="6409" width="27.625" style="43" customWidth="1"/>
    <col min="6410" max="6410" width="4.625" style="43" customWidth="1"/>
    <col min="6411" max="6411" width="7.625" style="43" customWidth="1"/>
    <col min="6412" max="6412" width="8.625" style="43" customWidth="1"/>
    <col min="6413" max="6413" width="11.625" style="43" customWidth="1"/>
    <col min="6414" max="6414" width="7.625" style="43" customWidth="1"/>
    <col min="6415" max="6415" width="11.625" style="43" customWidth="1"/>
    <col min="6416" max="6416" width="7.625" style="43" customWidth="1"/>
    <col min="6417" max="6417" width="11.625" style="43" customWidth="1"/>
    <col min="6418" max="6418" width="12.625" style="43" customWidth="1"/>
    <col min="6419" max="6419" width="7.625" style="43" customWidth="1"/>
    <col min="6420" max="6420" width="11.625" style="43" customWidth="1"/>
    <col min="6421" max="6421" width="12.625" style="43" customWidth="1"/>
    <col min="6422" max="6422" width="7.625" style="43" customWidth="1"/>
    <col min="6423" max="6423" width="11.625" style="43" customWidth="1"/>
    <col min="6424" max="6424" width="12.625" style="43" customWidth="1"/>
    <col min="6425" max="6425" width="7.625" style="43" customWidth="1"/>
    <col min="6426" max="6426" width="11.625" style="43" customWidth="1"/>
    <col min="6427" max="6427" width="12.625" style="43" customWidth="1"/>
    <col min="6428" max="6428" width="7.625" style="43" customWidth="1"/>
    <col min="6429" max="6429" width="11.625" style="43" customWidth="1"/>
    <col min="6430" max="6664" width="9" style="43"/>
    <col min="6665" max="6665" width="27.625" style="43" customWidth="1"/>
    <col min="6666" max="6666" width="4.625" style="43" customWidth="1"/>
    <col min="6667" max="6667" width="7.625" style="43" customWidth="1"/>
    <col min="6668" max="6668" width="8.625" style="43" customWidth="1"/>
    <col min="6669" max="6669" width="11.625" style="43" customWidth="1"/>
    <col min="6670" max="6670" width="7.625" style="43" customWidth="1"/>
    <col min="6671" max="6671" width="11.625" style="43" customWidth="1"/>
    <col min="6672" max="6672" width="7.625" style="43" customWidth="1"/>
    <col min="6673" max="6673" width="11.625" style="43" customWidth="1"/>
    <col min="6674" max="6674" width="12.625" style="43" customWidth="1"/>
    <col min="6675" max="6675" width="7.625" style="43" customWidth="1"/>
    <col min="6676" max="6676" width="11.625" style="43" customWidth="1"/>
    <col min="6677" max="6677" width="12.625" style="43" customWidth="1"/>
    <col min="6678" max="6678" width="7.625" style="43" customWidth="1"/>
    <col min="6679" max="6679" width="11.625" style="43" customWidth="1"/>
    <col min="6680" max="6680" width="12.625" style="43" customWidth="1"/>
    <col min="6681" max="6681" width="7.625" style="43" customWidth="1"/>
    <col min="6682" max="6682" width="11.625" style="43" customWidth="1"/>
    <col min="6683" max="6683" width="12.625" style="43" customWidth="1"/>
    <col min="6684" max="6684" width="7.625" style="43" customWidth="1"/>
    <col min="6685" max="6685" width="11.625" style="43" customWidth="1"/>
    <col min="6686" max="6920" width="9" style="43"/>
    <col min="6921" max="6921" width="27.625" style="43" customWidth="1"/>
    <col min="6922" max="6922" width="4.625" style="43" customWidth="1"/>
    <col min="6923" max="6923" width="7.625" style="43" customWidth="1"/>
    <col min="6924" max="6924" width="8.625" style="43" customWidth="1"/>
    <col min="6925" max="6925" width="11.625" style="43" customWidth="1"/>
    <col min="6926" max="6926" width="7.625" style="43" customWidth="1"/>
    <col min="6927" max="6927" width="11.625" style="43" customWidth="1"/>
    <col min="6928" max="6928" width="7.625" style="43" customWidth="1"/>
    <col min="6929" max="6929" width="11.625" style="43" customWidth="1"/>
    <col min="6930" max="6930" width="12.625" style="43" customWidth="1"/>
    <col min="6931" max="6931" width="7.625" style="43" customWidth="1"/>
    <col min="6932" max="6932" width="11.625" style="43" customWidth="1"/>
    <col min="6933" max="6933" width="12.625" style="43" customWidth="1"/>
    <col min="6934" max="6934" width="7.625" style="43" customWidth="1"/>
    <col min="6935" max="6935" width="11.625" style="43" customWidth="1"/>
    <col min="6936" max="6936" width="12.625" style="43" customWidth="1"/>
    <col min="6937" max="6937" width="7.625" style="43" customWidth="1"/>
    <col min="6938" max="6938" width="11.625" style="43" customWidth="1"/>
    <col min="6939" max="6939" width="12.625" style="43" customWidth="1"/>
    <col min="6940" max="6940" width="7.625" style="43" customWidth="1"/>
    <col min="6941" max="6941" width="11.625" style="43" customWidth="1"/>
    <col min="6942" max="7176" width="9" style="43"/>
    <col min="7177" max="7177" width="27.625" style="43" customWidth="1"/>
    <col min="7178" max="7178" width="4.625" style="43" customWidth="1"/>
    <col min="7179" max="7179" width="7.625" style="43" customWidth="1"/>
    <col min="7180" max="7180" width="8.625" style="43" customWidth="1"/>
    <col min="7181" max="7181" width="11.625" style="43" customWidth="1"/>
    <col min="7182" max="7182" width="7.625" style="43" customWidth="1"/>
    <col min="7183" max="7183" width="11.625" style="43" customWidth="1"/>
    <col min="7184" max="7184" width="7.625" style="43" customWidth="1"/>
    <col min="7185" max="7185" width="11.625" style="43" customWidth="1"/>
    <col min="7186" max="7186" width="12.625" style="43" customWidth="1"/>
    <col min="7187" max="7187" width="7.625" style="43" customWidth="1"/>
    <col min="7188" max="7188" width="11.625" style="43" customWidth="1"/>
    <col min="7189" max="7189" width="12.625" style="43" customWidth="1"/>
    <col min="7190" max="7190" width="7.625" style="43" customWidth="1"/>
    <col min="7191" max="7191" width="11.625" style="43" customWidth="1"/>
    <col min="7192" max="7192" width="12.625" style="43" customWidth="1"/>
    <col min="7193" max="7193" width="7.625" style="43" customWidth="1"/>
    <col min="7194" max="7194" width="11.625" style="43" customWidth="1"/>
    <col min="7195" max="7195" width="12.625" style="43" customWidth="1"/>
    <col min="7196" max="7196" width="7.625" style="43" customWidth="1"/>
    <col min="7197" max="7197" width="11.625" style="43" customWidth="1"/>
    <col min="7198" max="7432" width="9" style="43"/>
    <col min="7433" max="7433" width="27.625" style="43" customWidth="1"/>
    <col min="7434" max="7434" width="4.625" style="43" customWidth="1"/>
    <col min="7435" max="7435" width="7.625" style="43" customWidth="1"/>
    <col min="7436" max="7436" width="8.625" style="43" customWidth="1"/>
    <col min="7437" max="7437" width="11.625" style="43" customWidth="1"/>
    <col min="7438" max="7438" width="7.625" style="43" customWidth="1"/>
    <col min="7439" max="7439" width="11.625" style="43" customWidth="1"/>
    <col min="7440" max="7440" width="7.625" style="43" customWidth="1"/>
    <col min="7441" max="7441" width="11.625" style="43" customWidth="1"/>
    <col min="7442" max="7442" width="12.625" style="43" customWidth="1"/>
    <col min="7443" max="7443" width="7.625" style="43" customWidth="1"/>
    <col min="7444" max="7444" width="11.625" style="43" customWidth="1"/>
    <col min="7445" max="7445" width="12.625" style="43" customWidth="1"/>
    <col min="7446" max="7446" width="7.625" style="43" customWidth="1"/>
    <col min="7447" max="7447" width="11.625" style="43" customWidth="1"/>
    <col min="7448" max="7448" width="12.625" style="43" customWidth="1"/>
    <col min="7449" max="7449" width="7.625" style="43" customWidth="1"/>
    <col min="7450" max="7450" width="11.625" style="43" customWidth="1"/>
    <col min="7451" max="7451" width="12.625" style="43" customWidth="1"/>
    <col min="7452" max="7452" width="7.625" style="43" customWidth="1"/>
    <col min="7453" max="7453" width="11.625" style="43" customWidth="1"/>
    <col min="7454" max="7688" width="9" style="43"/>
    <col min="7689" max="7689" width="27.625" style="43" customWidth="1"/>
    <col min="7690" max="7690" width="4.625" style="43" customWidth="1"/>
    <col min="7691" max="7691" width="7.625" style="43" customWidth="1"/>
    <col min="7692" max="7692" width="8.625" style="43" customWidth="1"/>
    <col min="7693" max="7693" width="11.625" style="43" customWidth="1"/>
    <col min="7694" max="7694" width="7.625" style="43" customWidth="1"/>
    <col min="7695" max="7695" width="11.625" style="43" customWidth="1"/>
    <col min="7696" max="7696" width="7.625" style="43" customWidth="1"/>
    <col min="7697" max="7697" width="11.625" style="43" customWidth="1"/>
    <col min="7698" max="7698" width="12.625" style="43" customWidth="1"/>
    <col min="7699" max="7699" width="7.625" style="43" customWidth="1"/>
    <col min="7700" max="7700" width="11.625" style="43" customWidth="1"/>
    <col min="7701" max="7701" width="12.625" style="43" customWidth="1"/>
    <col min="7702" max="7702" width="7.625" style="43" customWidth="1"/>
    <col min="7703" max="7703" width="11.625" style="43" customWidth="1"/>
    <col min="7704" max="7704" width="12.625" style="43" customWidth="1"/>
    <col min="7705" max="7705" width="7.625" style="43" customWidth="1"/>
    <col min="7706" max="7706" width="11.625" style="43" customWidth="1"/>
    <col min="7707" max="7707" width="12.625" style="43" customWidth="1"/>
    <col min="7708" max="7708" width="7.625" style="43" customWidth="1"/>
    <col min="7709" max="7709" width="11.625" style="43" customWidth="1"/>
    <col min="7710" max="7944" width="9" style="43"/>
    <col min="7945" max="7945" width="27.625" style="43" customWidth="1"/>
    <col min="7946" max="7946" width="4.625" style="43" customWidth="1"/>
    <col min="7947" max="7947" width="7.625" style="43" customWidth="1"/>
    <col min="7948" max="7948" width="8.625" style="43" customWidth="1"/>
    <col min="7949" max="7949" width="11.625" style="43" customWidth="1"/>
    <col min="7950" max="7950" width="7.625" style="43" customWidth="1"/>
    <col min="7951" max="7951" width="11.625" style="43" customWidth="1"/>
    <col min="7952" max="7952" width="7.625" style="43" customWidth="1"/>
    <col min="7953" max="7953" width="11.625" style="43" customWidth="1"/>
    <col min="7954" max="7954" width="12.625" style="43" customWidth="1"/>
    <col min="7955" max="7955" width="7.625" style="43" customWidth="1"/>
    <col min="7956" max="7956" width="11.625" style="43" customWidth="1"/>
    <col min="7957" max="7957" width="12.625" style="43" customWidth="1"/>
    <col min="7958" max="7958" width="7.625" style="43" customWidth="1"/>
    <col min="7959" max="7959" width="11.625" style="43" customWidth="1"/>
    <col min="7960" max="7960" width="12.625" style="43" customWidth="1"/>
    <col min="7961" max="7961" width="7.625" style="43" customWidth="1"/>
    <col min="7962" max="7962" width="11.625" style="43" customWidth="1"/>
    <col min="7963" max="7963" width="12.625" style="43" customWidth="1"/>
    <col min="7964" max="7964" width="7.625" style="43" customWidth="1"/>
    <col min="7965" max="7965" width="11.625" style="43" customWidth="1"/>
    <col min="7966" max="8200" width="9" style="43"/>
    <col min="8201" max="8201" width="27.625" style="43" customWidth="1"/>
    <col min="8202" max="8202" width="4.625" style="43" customWidth="1"/>
    <col min="8203" max="8203" width="7.625" style="43" customWidth="1"/>
    <col min="8204" max="8204" width="8.625" style="43" customWidth="1"/>
    <col min="8205" max="8205" width="11.625" style="43" customWidth="1"/>
    <col min="8206" max="8206" width="7.625" style="43" customWidth="1"/>
    <col min="8207" max="8207" width="11.625" style="43" customWidth="1"/>
    <col min="8208" max="8208" width="7.625" style="43" customWidth="1"/>
    <col min="8209" max="8209" width="11.625" style="43" customWidth="1"/>
    <col min="8210" max="8210" width="12.625" style="43" customWidth="1"/>
    <col min="8211" max="8211" width="7.625" style="43" customWidth="1"/>
    <col min="8212" max="8212" width="11.625" style="43" customWidth="1"/>
    <col min="8213" max="8213" width="12.625" style="43" customWidth="1"/>
    <col min="8214" max="8214" width="7.625" style="43" customWidth="1"/>
    <col min="8215" max="8215" width="11.625" style="43" customWidth="1"/>
    <col min="8216" max="8216" width="12.625" style="43" customWidth="1"/>
    <col min="8217" max="8217" width="7.625" style="43" customWidth="1"/>
    <col min="8218" max="8218" width="11.625" style="43" customWidth="1"/>
    <col min="8219" max="8219" width="12.625" style="43" customWidth="1"/>
    <col min="8220" max="8220" width="7.625" style="43" customWidth="1"/>
    <col min="8221" max="8221" width="11.625" style="43" customWidth="1"/>
    <col min="8222" max="8456" width="9" style="43"/>
    <col min="8457" max="8457" width="27.625" style="43" customWidth="1"/>
    <col min="8458" max="8458" width="4.625" style="43" customWidth="1"/>
    <col min="8459" max="8459" width="7.625" style="43" customWidth="1"/>
    <col min="8460" max="8460" width="8.625" style="43" customWidth="1"/>
    <col min="8461" max="8461" width="11.625" style="43" customWidth="1"/>
    <col min="8462" max="8462" width="7.625" style="43" customWidth="1"/>
    <col min="8463" max="8463" width="11.625" style="43" customWidth="1"/>
    <col min="8464" max="8464" width="7.625" style="43" customWidth="1"/>
    <col min="8465" max="8465" width="11.625" style="43" customWidth="1"/>
    <col min="8466" max="8466" width="12.625" style="43" customWidth="1"/>
    <col min="8467" max="8467" width="7.625" style="43" customWidth="1"/>
    <col min="8468" max="8468" width="11.625" style="43" customWidth="1"/>
    <col min="8469" max="8469" width="12.625" style="43" customWidth="1"/>
    <col min="8470" max="8470" width="7.625" style="43" customWidth="1"/>
    <col min="8471" max="8471" width="11.625" style="43" customWidth="1"/>
    <col min="8472" max="8472" width="12.625" style="43" customWidth="1"/>
    <col min="8473" max="8473" width="7.625" style="43" customWidth="1"/>
    <col min="8474" max="8474" width="11.625" style="43" customWidth="1"/>
    <col min="8475" max="8475" width="12.625" style="43" customWidth="1"/>
    <col min="8476" max="8476" width="7.625" style="43" customWidth="1"/>
    <col min="8477" max="8477" width="11.625" style="43" customWidth="1"/>
    <col min="8478" max="8712" width="9" style="43"/>
    <col min="8713" max="8713" width="27.625" style="43" customWidth="1"/>
    <col min="8714" max="8714" width="4.625" style="43" customWidth="1"/>
    <col min="8715" max="8715" width="7.625" style="43" customWidth="1"/>
    <col min="8716" max="8716" width="8.625" style="43" customWidth="1"/>
    <col min="8717" max="8717" width="11.625" style="43" customWidth="1"/>
    <col min="8718" max="8718" width="7.625" style="43" customWidth="1"/>
    <col min="8719" max="8719" width="11.625" style="43" customWidth="1"/>
    <col min="8720" max="8720" width="7.625" style="43" customWidth="1"/>
    <col min="8721" max="8721" width="11.625" style="43" customWidth="1"/>
    <col min="8722" max="8722" width="12.625" style="43" customWidth="1"/>
    <col min="8723" max="8723" width="7.625" style="43" customWidth="1"/>
    <col min="8724" max="8724" width="11.625" style="43" customWidth="1"/>
    <col min="8725" max="8725" width="12.625" style="43" customWidth="1"/>
    <col min="8726" max="8726" width="7.625" style="43" customWidth="1"/>
    <col min="8727" max="8727" width="11.625" style="43" customWidth="1"/>
    <col min="8728" max="8728" width="12.625" style="43" customWidth="1"/>
    <col min="8729" max="8729" width="7.625" style="43" customWidth="1"/>
    <col min="8730" max="8730" width="11.625" style="43" customWidth="1"/>
    <col min="8731" max="8731" width="12.625" style="43" customWidth="1"/>
    <col min="8732" max="8732" width="7.625" style="43" customWidth="1"/>
    <col min="8733" max="8733" width="11.625" style="43" customWidth="1"/>
    <col min="8734" max="8968" width="9" style="43"/>
    <col min="8969" max="8969" width="27.625" style="43" customWidth="1"/>
    <col min="8970" max="8970" width="4.625" style="43" customWidth="1"/>
    <col min="8971" max="8971" width="7.625" style="43" customWidth="1"/>
    <col min="8972" max="8972" width="8.625" style="43" customWidth="1"/>
    <col min="8973" max="8973" width="11.625" style="43" customWidth="1"/>
    <col min="8974" max="8974" width="7.625" style="43" customWidth="1"/>
    <col min="8975" max="8975" width="11.625" style="43" customWidth="1"/>
    <col min="8976" max="8976" width="7.625" style="43" customWidth="1"/>
    <col min="8977" max="8977" width="11.625" style="43" customWidth="1"/>
    <col min="8978" max="8978" width="12.625" style="43" customWidth="1"/>
    <col min="8979" max="8979" width="7.625" style="43" customWidth="1"/>
    <col min="8980" max="8980" width="11.625" style="43" customWidth="1"/>
    <col min="8981" max="8981" width="12.625" style="43" customWidth="1"/>
    <col min="8982" max="8982" width="7.625" style="43" customWidth="1"/>
    <col min="8983" max="8983" width="11.625" style="43" customWidth="1"/>
    <col min="8984" max="8984" width="12.625" style="43" customWidth="1"/>
    <col min="8985" max="8985" width="7.625" style="43" customWidth="1"/>
    <col min="8986" max="8986" width="11.625" style="43" customWidth="1"/>
    <col min="8987" max="8987" width="12.625" style="43" customWidth="1"/>
    <col min="8988" max="8988" width="7.625" style="43" customWidth="1"/>
    <col min="8989" max="8989" width="11.625" style="43" customWidth="1"/>
    <col min="8990" max="9224" width="9" style="43"/>
    <col min="9225" max="9225" width="27.625" style="43" customWidth="1"/>
    <col min="9226" max="9226" width="4.625" style="43" customWidth="1"/>
    <col min="9227" max="9227" width="7.625" style="43" customWidth="1"/>
    <col min="9228" max="9228" width="8.625" style="43" customWidth="1"/>
    <col min="9229" max="9229" width="11.625" style="43" customWidth="1"/>
    <col min="9230" max="9230" width="7.625" style="43" customWidth="1"/>
    <col min="9231" max="9231" width="11.625" style="43" customWidth="1"/>
    <col min="9232" max="9232" width="7.625" style="43" customWidth="1"/>
    <col min="9233" max="9233" width="11.625" style="43" customWidth="1"/>
    <col min="9234" max="9234" width="12.625" style="43" customWidth="1"/>
    <col min="9235" max="9235" width="7.625" style="43" customWidth="1"/>
    <col min="9236" max="9236" width="11.625" style="43" customWidth="1"/>
    <col min="9237" max="9237" width="12.625" style="43" customWidth="1"/>
    <col min="9238" max="9238" width="7.625" style="43" customWidth="1"/>
    <col min="9239" max="9239" width="11.625" style="43" customWidth="1"/>
    <col min="9240" max="9240" width="12.625" style="43" customWidth="1"/>
    <col min="9241" max="9241" width="7.625" style="43" customWidth="1"/>
    <col min="9242" max="9242" width="11.625" style="43" customWidth="1"/>
    <col min="9243" max="9243" width="12.625" style="43" customWidth="1"/>
    <col min="9244" max="9244" width="7.625" style="43" customWidth="1"/>
    <col min="9245" max="9245" width="11.625" style="43" customWidth="1"/>
    <col min="9246" max="9480" width="9" style="43"/>
    <col min="9481" max="9481" width="27.625" style="43" customWidth="1"/>
    <col min="9482" max="9482" width="4.625" style="43" customWidth="1"/>
    <col min="9483" max="9483" width="7.625" style="43" customWidth="1"/>
    <col min="9484" max="9484" width="8.625" style="43" customWidth="1"/>
    <col min="9485" max="9485" width="11.625" style="43" customWidth="1"/>
    <col min="9486" max="9486" width="7.625" style="43" customWidth="1"/>
    <col min="9487" max="9487" width="11.625" style="43" customWidth="1"/>
    <col min="9488" max="9488" width="7.625" style="43" customWidth="1"/>
    <col min="9489" max="9489" width="11.625" style="43" customWidth="1"/>
    <col min="9490" max="9490" width="12.625" style="43" customWidth="1"/>
    <col min="9491" max="9491" width="7.625" style="43" customWidth="1"/>
    <col min="9492" max="9492" width="11.625" style="43" customWidth="1"/>
    <col min="9493" max="9493" width="12.625" style="43" customWidth="1"/>
    <col min="9494" max="9494" width="7.625" style="43" customWidth="1"/>
    <col min="9495" max="9495" width="11.625" style="43" customWidth="1"/>
    <col min="9496" max="9496" width="12.625" style="43" customWidth="1"/>
    <col min="9497" max="9497" width="7.625" style="43" customWidth="1"/>
    <col min="9498" max="9498" width="11.625" style="43" customWidth="1"/>
    <col min="9499" max="9499" width="12.625" style="43" customWidth="1"/>
    <col min="9500" max="9500" width="7.625" style="43" customWidth="1"/>
    <col min="9501" max="9501" width="11.625" style="43" customWidth="1"/>
    <col min="9502" max="9736" width="9" style="43"/>
    <col min="9737" max="9737" width="27.625" style="43" customWidth="1"/>
    <col min="9738" max="9738" width="4.625" style="43" customWidth="1"/>
    <col min="9739" max="9739" width="7.625" style="43" customWidth="1"/>
    <col min="9740" max="9740" width="8.625" style="43" customWidth="1"/>
    <col min="9741" max="9741" width="11.625" style="43" customWidth="1"/>
    <col min="9742" max="9742" width="7.625" style="43" customWidth="1"/>
    <col min="9743" max="9743" width="11.625" style="43" customWidth="1"/>
    <col min="9744" max="9744" width="7.625" style="43" customWidth="1"/>
    <col min="9745" max="9745" width="11.625" style="43" customWidth="1"/>
    <col min="9746" max="9746" width="12.625" style="43" customWidth="1"/>
    <col min="9747" max="9747" width="7.625" style="43" customWidth="1"/>
    <col min="9748" max="9748" width="11.625" style="43" customWidth="1"/>
    <col min="9749" max="9749" width="12.625" style="43" customWidth="1"/>
    <col min="9750" max="9750" width="7.625" style="43" customWidth="1"/>
    <col min="9751" max="9751" width="11.625" style="43" customWidth="1"/>
    <col min="9752" max="9752" width="12.625" style="43" customWidth="1"/>
    <col min="9753" max="9753" width="7.625" style="43" customWidth="1"/>
    <col min="9754" max="9754" width="11.625" style="43" customWidth="1"/>
    <col min="9755" max="9755" width="12.625" style="43" customWidth="1"/>
    <col min="9756" max="9756" width="7.625" style="43" customWidth="1"/>
    <col min="9757" max="9757" width="11.625" style="43" customWidth="1"/>
    <col min="9758" max="9992" width="9" style="43"/>
    <col min="9993" max="9993" width="27.625" style="43" customWidth="1"/>
    <col min="9994" max="9994" width="4.625" style="43" customWidth="1"/>
    <col min="9995" max="9995" width="7.625" style="43" customWidth="1"/>
    <col min="9996" max="9996" width="8.625" style="43" customWidth="1"/>
    <col min="9997" max="9997" width="11.625" style="43" customWidth="1"/>
    <col min="9998" max="9998" width="7.625" style="43" customWidth="1"/>
    <col min="9999" max="9999" width="11.625" style="43" customWidth="1"/>
    <col min="10000" max="10000" width="7.625" style="43" customWidth="1"/>
    <col min="10001" max="10001" width="11.625" style="43" customWidth="1"/>
    <col min="10002" max="10002" width="12.625" style="43" customWidth="1"/>
    <col min="10003" max="10003" width="7.625" style="43" customWidth="1"/>
    <col min="10004" max="10004" width="11.625" style="43" customWidth="1"/>
    <col min="10005" max="10005" width="12.625" style="43" customWidth="1"/>
    <col min="10006" max="10006" width="7.625" style="43" customWidth="1"/>
    <col min="10007" max="10007" width="11.625" style="43" customWidth="1"/>
    <col min="10008" max="10008" width="12.625" style="43" customWidth="1"/>
    <col min="10009" max="10009" width="7.625" style="43" customWidth="1"/>
    <col min="10010" max="10010" width="11.625" style="43" customWidth="1"/>
    <col min="10011" max="10011" width="12.625" style="43" customWidth="1"/>
    <col min="10012" max="10012" width="7.625" style="43" customWidth="1"/>
    <col min="10013" max="10013" width="11.625" style="43" customWidth="1"/>
    <col min="10014" max="10248" width="9" style="43"/>
    <col min="10249" max="10249" width="27.625" style="43" customWidth="1"/>
    <col min="10250" max="10250" width="4.625" style="43" customWidth="1"/>
    <col min="10251" max="10251" width="7.625" style="43" customWidth="1"/>
    <col min="10252" max="10252" width="8.625" style="43" customWidth="1"/>
    <col min="10253" max="10253" width="11.625" style="43" customWidth="1"/>
    <col min="10254" max="10254" width="7.625" style="43" customWidth="1"/>
    <col min="10255" max="10255" width="11.625" style="43" customWidth="1"/>
    <col min="10256" max="10256" width="7.625" style="43" customWidth="1"/>
    <col min="10257" max="10257" width="11.625" style="43" customWidth="1"/>
    <col min="10258" max="10258" width="12.625" style="43" customWidth="1"/>
    <col min="10259" max="10259" width="7.625" style="43" customWidth="1"/>
    <col min="10260" max="10260" width="11.625" style="43" customWidth="1"/>
    <col min="10261" max="10261" width="12.625" style="43" customWidth="1"/>
    <col min="10262" max="10262" width="7.625" style="43" customWidth="1"/>
    <col min="10263" max="10263" width="11.625" style="43" customWidth="1"/>
    <col min="10264" max="10264" width="12.625" style="43" customWidth="1"/>
    <col min="10265" max="10265" width="7.625" style="43" customWidth="1"/>
    <col min="10266" max="10266" width="11.625" style="43" customWidth="1"/>
    <col min="10267" max="10267" width="12.625" style="43" customWidth="1"/>
    <col min="10268" max="10268" width="7.625" style="43" customWidth="1"/>
    <col min="10269" max="10269" width="11.625" style="43" customWidth="1"/>
    <col min="10270" max="10504" width="9" style="43"/>
    <col min="10505" max="10505" width="27.625" style="43" customWidth="1"/>
    <col min="10506" max="10506" width="4.625" style="43" customWidth="1"/>
    <col min="10507" max="10507" width="7.625" style="43" customWidth="1"/>
    <col min="10508" max="10508" width="8.625" style="43" customWidth="1"/>
    <col min="10509" max="10509" width="11.625" style="43" customWidth="1"/>
    <col min="10510" max="10510" width="7.625" style="43" customWidth="1"/>
    <col min="10511" max="10511" width="11.625" style="43" customWidth="1"/>
    <col min="10512" max="10512" width="7.625" style="43" customWidth="1"/>
    <col min="10513" max="10513" width="11.625" style="43" customWidth="1"/>
    <col min="10514" max="10514" width="12.625" style="43" customWidth="1"/>
    <col min="10515" max="10515" width="7.625" style="43" customWidth="1"/>
    <col min="10516" max="10516" width="11.625" style="43" customWidth="1"/>
    <col min="10517" max="10517" width="12.625" style="43" customWidth="1"/>
    <col min="10518" max="10518" width="7.625" style="43" customWidth="1"/>
    <col min="10519" max="10519" width="11.625" style="43" customWidth="1"/>
    <col min="10520" max="10520" width="12.625" style="43" customWidth="1"/>
    <col min="10521" max="10521" width="7.625" style="43" customWidth="1"/>
    <col min="10522" max="10522" width="11.625" style="43" customWidth="1"/>
    <col min="10523" max="10523" width="12.625" style="43" customWidth="1"/>
    <col min="10524" max="10524" width="7.625" style="43" customWidth="1"/>
    <col min="10525" max="10525" width="11.625" style="43" customWidth="1"/>
    <col min="10526" max="10760" width="9" style="43"/>
    <col min="10761" max="10761" width="27.625" style="43" customWidth="1"/>
    <col min="10762" max="10762" width="4.625" style="43" customWidth="1"/>
    <col min="10763" max="10763" width="7.625" style="43" customWidth="1"/>
    <col min="10764" max="10764" width="8.625" style="43" customWidth="1"/>
    <col min="10765" max="10765" width="11.625" style="43" customWidth="1"/>
    <col min="10766" max="10766" width="7.625" style="43" customWidth="1"/>
    <col min="10767" max="10767" width="11.625" style="43" customWidth="1"/>
    <col min="10768" max="10768" width="7.625" style="43" customWidth="1"/>
    <col min="10769" max="10769" width="11.625" style="43" customWidth="1"/>
    <col min="10770" max="10770" width="12.625" style="43" customWidth="1"/>
    <col min="10771" max="10771" width="7.625" style="43" customWidth="1"/>
    <col min="10772" max="10772" width="11.625" style="43" customWidth="1"/>
    <col min="10773" max="10773" width="12.625" style="43" customWidth="1"/>
    <col min="10774" max="10774" width="7.625" style="43" customWidth="1"/>
    <col min="10775" max="10775" width="11.625" style="43" customWidth="1"/>
    <col min="10776" max="10776" width="12.625" style="43" customWidth="1"/>
    <col min="10777" max="10777" width="7.625" style="43" customWidth="1"/>
    <col min="10778" max="10778" width="11.625" style="43" customWidth="1"/>
    <col min="10779" max="10779" width="12.625" style="43" customWidth="1"/>
    <col min="10780" max="10780" width="7.625" style="43" customWidth="1"/>
    <col min="10781" max="10781" width="11.625" style="43" customWidth="1"/>
    <col min="10782" max="11016" width="9" style="43"/>
    <col min="11017" max="11017" width="27.625" style="43" customWidth="1"/>
    <col min="11018" max="11018" width="4.625" style="43" customWidth="1"/>
    <col min="11019" max="11019" width="7.625" style="43" customWidth="1"/>
    <col min="11020" max="11020" width="8.625" style="43" customWidth="1"/>
    <col min="11021" max="11021" width="11.625" style="43" customWidth="1"/>
    <col min="11022" max="11022" width="7.625" style="43" customWidth="1"/>
    <col min="11023" max="11023" width="11.625" style="43" customWidth="1"/>
    <col min="11024" max="11024" width="7.625" style="43" customWidth="1"/>
    <col min="11025" max="11025" width="11.625" style="43" customWidth="1"/>
    <col min="11026" max="11026" width="12.625" style="43" customWidth="1"/>
    <col min="11027" max="11027" width="7.625" style="43" customWidth="1"/>
    <col min="11028" max="11028" width="11.625" style="43" customWidth="1"/>
    <col min="11029" max="11029" width="12.625" style="43" customWidth="1"/>
    <col min="11030" max="11030" width="7.625" style="43" customWidth="1"/>
    <col min="11031" max="11031" width="11.625" style="43" customWidth="1"/>
    <col min="11032" max="11032" width="12.625" style="43" customWidth="1"/>
    <col min="11033" max="11033" width="7.625" style="43" customWidth="1"/>
    <col min="11034" max="11034" width="11.625" style="43" customWidth="1"/>
    <col min="11035" max="11035" width="12.625" style="43" customWidth="1"/>
    <col min="11036" max="11036" width="7.625" style="43" customWidth="1"/>
    <col min="11037" max="11037" width="11.625" style="43" customWidth="1"/>
    <col min="11038" max="11272" width="9" style="43"/>
    <col min="11273" max="11273" width="27.625" style="43" customWidth="1"/>
    <col min="11274" max="11274" width="4.625" style="43" customWidth="1"/>
    <col min="11275" max="11275" width="7.625" style="43" customWidth="1"/>
    <col min="11276" max="11276" width="8.625" style="43" customWidth="1"/>
    <col min="11277" max="11277" width="11.625" style="43" customWidth="1"/>
    <col min="11278" max="11278" width="7.625" style="43" customWidth="1"/>
    <col min="11279" max="11279" width="11.625" style="43" customWidth="1"/>
    <col min="11280" max="11280" width="7.625" style="43" customWidth="1"/>
    <col min="11281" max="11281" width="11.625" style="43" customWidth="1"/>
    <col min="11282" max="11282" width="12.625" style="43" customWidth="1"/>
    <col min="11283" max="11283" width="7.625" style="43" customWidth="1"/>
    <col min="11284" max="11284" width="11.625" style="43" customWidth="1"/>
    <col min="11285" max="11285" width="12.625" style="43" customWidth="1"/>
    <col min="11286" max="11286" width="7.625" style="43" customWidth="1"/>
    <col min="11287" max="11287" width="11.625" style="43" customWidth="1"/>
    <col min="11288" max="11288" width="12.625" style="43" customWidth="1"/>
    <col min="11289" max="11289" width="7.625" style="43" customWidth="1"/>
    <col min="11290" max="11290" width="11.625" style="43" customWidth="1"/>
    <col min="11291" max="11291" width="12.625" style="43" customWidth="1"/>
    <col min="11292" max="11292" width="7.625" style="43" customWidth="1"/>
    <col min="11293" max="11293" width="11.625" style="43" customWidth="1"/>
    <col min="11294" max="11528" width="9" style="43"/>
    <col min="11529" max="11529" width="27.625" style="43" customWidth="1"/>
    <col min="11530" max="11530" width="4.625" style="43" customWidth="1"/>
    <col min="11531" max="11531" width="7.625" style="43" customWidth="1"/>
    <col min="11532" max="11532" width="8.625" style="43" customWidth="1"/>
    <col min="11533" max="11533" width="11.625" style="43" customWidth="1"/>
    <col min="11534" max="11534" width="7.625" style="43" customWidth="1"/>
    <col min="11535" max="11535" width="11.625" style="43" customWidth="1"/>
    <col min="11536" max="11536" width="7.625" style="43" customWidth="1"/>
    <col min="11537" max="11537" width="11.625" style="43" customWidth="1"/>
    <col min="11538" max="11538" width="12.625" style="43" customWidth="1"/>
    <col min="11539" max="11539" width="7.625" style="43" customWidth="1"/>
    <col min="11540" max="11540" width="11.625" style="43" customWidth="1"/>
    <col min="11541" max="11541" width="12.625" style="43" customWidth="1"/>
    <col min="11542" max="11542" width="7.625" style="43" customWidth="1"/>
    <col min="11543" max="11543" width="11.625" style="43" customWidth="1"/>
    <col min="11544" max="11544" width="12.625" style="43" customWidth="1"/>
    <col min="11545" max="11545" width="7.625" style="43" customWidth="1"/>
    <col min="11546" max="11546" width="11.625" style="43" customWidth="1"/>
    <col min="11547" max="11547" width="12.625" style="43" customWidth="1"/>
    <col min="11548" max="11548" width="7.625" style="43" customWidth="1"/>
    <col min="11549" max="11549" width="11.625" style="43" customWidth="1"/>
    <col min="11550" max="11784" width="9" style="43"/>
    <col min="11785" max="11785" width="27.625" style="43" customWidth="1"/>
    <col min="11786" max="11786" width="4.625" style="43" customWidth="1"/>
    <col min="11787" max="11787" width="7.625" style="43" customWidth="1"/>
    <col min="11788" max="11788" width="8.625" style="43" customWidth="1"/>
    <col min="11789" max="11789" width="11.625" style="43" customWidth="1"/>
    <col min="11790" max="11790" width="7.625" style="43" customWidth="1"/>
    <col min="11791" max="11791" width="11.625" style="43" customWidth="1"/>
    <col min="11792" max="11792" width="7.625" style="43" customWidth="1"/>
    <col min="11793" max="11793" width="11.625" style="43" customWidth="1"/>
    <col min="11794" max="11794" width="12.625" style="43" customWidth="1"/>
    <col min="11795" max="11795" width="7.625" style="43" customWidth="1"/>
    <col min="11796" max="11796" width="11.625" style="43" customWidth="1"/>
    <col min="11797" max="11797" width="12.625" style="43" customWidth="1"/>
    <col min="11798" max="11798" width="7.625" style="43" customWidth="1"/>
    <col min="11799" max="11799" width="11.625" style="43" customWidth="1"/>
    <col min="11800" max="11800" width="12.625" style="43" customWidth="1"/>
    <col min="11801" max="11801" width="7.625" style="43" customWidth="1"/>
    <col min="11802" max="11802" width="11.625" style="43" customWidth="1"/>
    <col min="11803" max="11803" width="12.625" style="43" customWidth="1"/>
    <col min="11804" max="11804" width="7.625" style="43" customWidth="1"/>
    <col min="11805" max="11805" width="11.625" style="43" customWidth="1"/>
    <col min="11806" max="12040" width="9" style="43"/>
    <col min="12041" max="12041" width="27.625" style="43" customWidth="1"/>
    <col min="12042" max="12042" width="4.625" style="43" customWidth="1"/>
    <col min="12043" max="12043" width="7.625" style="43" customWidth="1"/>
    <col min="12044" max="12044" width="8.625" style="43" customWidth="1"/>
    <col min="12045" max="12045" width="11.625" style="43" customWidth="1"/>
    <col min="12046" max="12046" width="7.625" style="43" customWidth="1"/>
    <col min="12047" max="12047" width="11.625" style="43" customWidth="1"/>
    <col min="12048" max="12048" width="7.625" style="43" customWidth="1"/>
    <col min="12049" max="12049" width="11.625" style="43" customWidth="1"/>
    <col min="12050" max="12050" width="12.625" style="43" customWidth="1"/>
    <col min="12051" max="12051" width="7.625" style="43" customWidth="1"/>
    <col min="12052" max="12052" width="11.625" style="43" customWidth="1"/>
    <col min="12053" max="12053" width="12.625" style="43" customWidth="1"/>
    <col min="12054" max="12054" width="7.625" style="43" customWidth="1"/>
    <col min="12055" max="12055" width="11.625" style="43" customWidth="1"/>
    <col min="12056" max="12056" width="12.625" style="43" customWidth="1"/>
    <col min="12057" max="12057" width="7.625" style="43" customWidth="1"/>
    <col min="12058" max="12058" width="11.625" style="43" customWidth="1"/>
    <col min="12059" max="12059" width="12.625" style="43" customWidth="1"/>
    <col min="12060" max="12060" width="7.625" style="43" customWidth="1"/>
    <col min="12061" max="12061" width="11.625" style="43" customWidth="1"/>
    <col min="12062" max="12296" width="9" style="43"/>
    <col min="12297" max="12297" width="27.625" style="43" customWidth="1"/>
    <col min="12298" max="12298" width="4.625" style="43" customWidth="1"/>
    <col min="12299" max="12299" width="7.625" style="43" customWidth="1"/>
    <col min="12300" max="12300" width="8.625" style="43" customWidth="1"/>
    <col min="12301" max="12301" width="11.625" style="43" customWidth="1"/>
    <col min="12302" max="12302" width="7.625" style="43" customWidth="1"/>
    <col min="12303" max="12303" width="11.625" style="43" customWidth="1"/>
    <col min="12304" max="12304" width="7.625" style="43" customWidth="1"/>
    <col min="12305" max="12305" width="11.625" style="43" customWidth="1"/>
    <col min="12306" max="12306" width="12.625" style="43" customWidth="1"/>
    <col min="12307" max="12307" width="7.625" style="43" customWidth="1"/>
    <col min="12308" max="12308" width="11.625" style="43" customWidth="1"/>
    <col min="12309" max="12309" width="12.625" style="43" customWidth="1"/>
    <col min="12310" max="12310" width="7.625" style="43" customWidth="1"/>
    <col min="12311" max="12311" width="11.625" style="43" customWidth="1"/>
    <col min="12312" max="12312" width="12.625" style="43" customWidth="1"/>
    <col min="12313" max="12313" width="7.625" style="43" customWidth="1"/>
    <col min="12314" max="12314" width="11.625" style="43" customWidth="1"/>
    <col min="12315" max="12315" width="12.625" style="43" customWidth="1"/>
    <col min="12316" max="12316" width="7.625" style="43" customWidth="1"/>
    <col min="12317" max="12317" width="11.625" style="43" customWidth="1"/>
    <col min="12318" max="12552" width="9" style="43"/>
    <col min="12553" max="12553" width="27.625" style="43" customWidth="1"/>
    <col min="12554" max="12554" width="4.625" style="43" customWidth="1"/>
    <col min="12555" max="12555" width="7.625" style="43" customWidth="1"/>
    <col min="12556" max="12556" width="8.625" style="43" customWidth="1"/>
    <col min="12557" max="12557" width="11.625" style="43" customWidth="1"/>
    <col min="12558" max="12558" width="7.625" style="43" customWidth="1"/>
    <col min="12559" max="12559" width="11.625" style="43" customWidth="1"/>
    <col min="12560" max="12560" width="7.625" style="43" customWidth="1"/>
    <col min="12561" max="12561" width="11.625" style="43" customWidth="1"/>
    <col min="12562" max="12562" width="12.625" style="43" customWidth="1"/>
    <col min="12563" max="12563" width="7.625" style="43" customWidth="1"/>
    <col min="12564" max="12564" width="11.625" style="43" customWidth="1"/>
    <col min="12565" max="12565" width="12.625" style="43" customWidth="1"/>
    <col min="12566" max="12566" width="7.625" style="43" customWidth="1"/>
    <col min="12567" max="12567" width="11.625" style="43" customWidth="1"/>
    <col min="12568" max="12568" width="12.625" style="43" customWidth="1"/>
    <col min="12569" max="12569" width="7.625" style="43" customWidth="1"/>
    <col min="12570" max="12570" width="11.625" style="43" customWidth="1"/>
    <col min="12571" max="12571" width="12.625" style="43" customWidth="1"/>
    <col min="12572" max="12572" width="7.625" style="43" customWidth="1"/>
    <col min="12573" max="12573" width="11.625" style="43" customWidth="1"/>
    <col min="12574" max="12808" width="9" style="43"/>
    <col min="12809" max="12809" width="27.625" style="43" customWidth="1"/>
    <col min="12810" max="12810" width="4.625" style="43" customWidth="1"/>
    <col min="12811" max="12811" width="7.625" style="43" customWidth="1"/>
    <col min="12812" max="12812" width="8.625" style="43" customWidth="1"/>
    <col min="12813" max="12813" width="11.625" style="43" customWidth="1"/>
    <col min="12814" max="12814" width="7.625" style="43" customWidth="1"/>
    <col min="12815" max="12815" width="11.625" style="43" customWidth="1"/>
    <col min="12816" max="12816" width="7.625" style="43" customWidth="1"/>
    <col min="12817" max="12817" width="11.625" style="43" customWidth="1"/>
    <col min="12818" max="12818" width="12.625" style="43" customWidth="1"/>
    <col min="12819" max="12819" width="7.625" style="43" customWidth="1"/>
    <col min="12820" max="12820" width="11.625" style="43" customWidth="1"/>
    <col min="12821" max="12821" width="12.625" style="43" customWidth="1"/>
    <col min="12822" max="12822" width="7.625" style="43" customWidth="1"/>
    <col min="12823" max="12823" width="11.625" style="43" customWidth="1"/>
    <col min="12824" max="12824" width="12.625" style="43" customWidth="1"/>
    <col min="12825" max="12825" width="7.625" style="43" customWidth="1"/>
    <col min="12826" max="12826" width="11.625" style="43" customWidth="1"/>
    <col min="12827" max="12827" width="12.625" style="43" customWidth="1"/>
    <col min="12828" max="12828" width="7.625" style="43" customWidth="1"/>
    <col min="12829" max="12829" width="11.625" style="43" customWidth="1"/>
    <col min="12830" max="13064" width="9" style="43"/>
    <col min="13065" max="13065" width="27.625" style="43" customWidth="1"/>
    <col min="13066" max="13066" width="4.625" style="43" customWidth="1"/>
    <col min="13067" max="13067" width="7.625" style="43" customWidth="1"/>
    <col min="13068" max="13068" width="8.625" style="43" customWidth="1"/>
    <col min="13069" max="13069" width="11.625" style="43" customWidth="1"/>
    <col min="13070" max="13070" width="7.625" style="43" customWidth="1"/>
    <col min="13071" max="13071" width="11.625" style="43" customWidth="1"/>
    <col min="13072" max="13072" width="7.625" style="43" customWidth="1"/>
    <col min="13073" max="13073" width="11.625" style="43" customWidth="1"/>
    <col min="13074" max="13074" width="12.625" style="43" customWidth="1"/>
    <col min="13075" max="13075" width="7.625" style="43" customWidth="1"/>
    <col min="13076" max="13076" width="11.625" style="43" customWidth="1"/>
    <col min="13077" max="13077" width="12.625" style="43" customWidth="1"/>
    <col min="13078" max="13078" width="7.625" style="43" customWidth="1"/>
    <col min="13079" max="13079" width="11.625" style="43" customWidth="1"/>
    <col min="13080" max="13080" width="12.625" style="43" customWidth="1"/>
    <col min="13081" max="13081" width="7.625" style="43" customWidth="1"/>
    <col min="13082" max="13082" width="11.625" style="43" customWidth="1"/>
    <col min="13083" max="13083" width="12.625" style="43" customWidth="1"/>
    <col min="13084" max="13084" width="7.625" style="43" customWidth="1"/>
    <col min="13085" max="13085" width="11.625" style="43" customWidth="1"/>
    <col min="13086" max="13320" width="9" style="43"/>
    <col min="13321" max="13321" width="27.625" style="43" customWidth="1"/>
    <col min="13322" max="13322" width="4.625" style="43" customWidth="1"/>
    <col min="13323" max="13323" width="7.625" style="43" customWidth="1"/>
    <col min="13324" max="13324" width="8.625" style="43" customWidth="1"/>
    <col min="13325" max="13325" width="11.625" style="43" customWidth="1"/>
    <col min="13326" max="13326" width="7.625" style="43" customWidth="1"/>
    <col min="13327" max="13327" width="11.625" style="43" customWidth="1"/>
    <col min="13328" max="13328" width="7.625" style="43" customWidth="1"/>
    <col min="13329" max="13329" width="11.625" style="43" customWidth="1"/>
    <col min="13330" max="13330" width="12.625" style="43" customWidth="1"/>
    <col min="13331" max="13331" width="7.625" style="43" customWidth="1"/>
    <col min="13332" max="13332" width="11.625" style="43" customWidth="1"/>
    <col min="13333" max="13333" width="12.625" style="43" customWidth="1"/>
    <col min="13334" max="13334" width="7.625" style="43" customWidth="1"/>
    <col min="13335" max="13335" width="11.625" style="43" customWidth="1"/>
    <col min="13336" max="13336" width="12.625" style="43" customWidth="1"/>
    <col min="13337" max="13337" width="7.625" style="43" customWidth="1"/>
    <col min="13338" max="13338" width="11.625" style="43" customWidth="1"/>
    <col min="13339" max="13339" width="12.625" style="43" customWidth="1"/>
    <col min="13340" max="13340" width="7.625" style="43" customWidth="1"/>
    <col min="13341" max="13341" width="11.625" style="43" customWidth="1"/>
    <col min="13342" max="13576" width="9" style="43"/>
    <col min="13577" max="13577" width="27.625" style="43" customWidth="1"/>
    <col min="13578" max="13578" width="4.625" style="43" customWidth="1"/>
    <col min="13579" max="13579" width="7.625" style="43" customWidth="1"/>
    <col min="13580" max="13580" width="8.625" style="43" customWidth="1"/>
    <col min="13581" max="13581" width="11.625" style="43" customWidth="1"/>
    <col min="13582" max="13582" width="7.625" style="43" customWidth="1"/>
    <col min="13583" max="13583" width="11.625" style="43" customWidth="1"/>
    <col min="13584" max="13584" width="7.625" style="43" customWidth="1"/>
    <col min="13585" max="13585" width="11.625" style="43" customWidth="1"/>
    <col min="13586" max="13586" width="12.625" style="43" customWidth="1"/>
    <col min="13587" max="13587" width="7.625" style="43" customWidth="1"/>
    <col min="13588" max="13588" width="11.625" style="43" customWidth="1"/>
    <col min="13589" max="13589" width="12.625" style="43" customWidth="1"/>
    <col min="13590" max="13590" width="7.625" style="43" customWidth="1"/>
    <col min="13591" max="13591" width="11.625" style="43" customWidth="1"/>
    <col min="13592" max="13592" width="12.625" style="43" customWidth="1"/>
    <col min="13593" max="13593" width="7.625" style="43" customWidth="1"/>
    <col min="13594" max="13594" width="11.625" style="43" customWidth="1"/>
    <col min="13595" max="13595" width="12.625" style="43" customWidth="1"/>
    <col min="13596" max="13596" width="7.625" style="43" customWidth="1"/>
    <col min="13597" max="13597" width="11.625" style="43" customWidth="1"/>
    <col min="13598" max="13832" width="9" style="43"/>
    <col min="13833" max="13833" width="27.625" style="43" customWidth="1"/>
    <col min="13834" max="13834" width="4.625" style="43" customWidth="1"/>
    <col min="13835" max="13835" width="7.625" style="43" customWidth="1"/>
    <col min="13836" max="13836" width="8.625" style="43" customWidth="1"/>
    <col min="13837" max="13837" width="11.625" style="43" customWidth="1"/>
    <col min="13838" max="13838" width="7.625" style="43" customWidth="1"/>
    <col min="13839" max="13839" width="11.625" style="43" customWidth="1"/>
    <col min="13840" max="13840" width="7.625" style="43" customWidth="1"/>
    <col min="13841" max="13841" width="11.625" style="43" customWidth="1"/>
    <col min="13842" max="13842" width="12.625" style="43" customWidth="1"/>
    <col min="13843" max="13843" width="7.625" style="43" customWidth="1"/>
    <col min="13844" max="13844" width="11.625" style="43" customWidth="1"/>
    <col min="13845" max="13845" width="12.625" style="43" customWidth="1"/>
    <col min="13846" max="13846" width="7.625" style="43" customWidth="1"/>
    <col min="13847" max="13847" width="11.625" style="43" customWidth="1"/>
    <col min="13848" max="13848" width="12.625" style="43" customWidth="1"/>
    <col min="13849" max="13849" width="7.625" style="43" customWidth="1"/>
    <col min="13850" max="13850" width="11.625" style="43" customWidth="1"/>
    <col min="13851" max="13851" width="12.625" style="43" customWidth="1"/>
    <col min="13852" max="13852" width="7.625" style="43" customWidth="1"/>
    <col min="13853" max="13853" width="11.625" style="43" customWidth="1"/>
    <col min="13854" max="14088" width="9" style="43"/>
    <col min="14089" max="14089" width="27.625" style="43" customWidth="1"/>
    <col min="14090" max="14090" width="4.625" style="43" customWidth="1"/>
    <col min="14091" max="14091" width="7.625" style="43" customWidth="1"/>
    <col min="14092" max="14092" width="8.625" style="43" customWidth="1"/>
    <col min="14093" max="14093" width="11.625" style="43" customWidth="1"/>
    <col min="14094" max="14094" width="7.625" style="43" customWidth="1"/>
    <col min="14095" max="14095" width="11.625" style="43" customWidth="1"/>
    <col min="14096" max="14096" width="7.625" style="43" customWidth="1"/>
    <col min="14097" max="14097" width="11.625" style="43" customWidth="1"/>
    <col min="14098" max="14098" width="12.625" style="43" customWidth="1"/>
    <col min="14099" max="14099" width="7.625" style="43" customWidth="1"/>
    <col min="14100" max="14100" width="11.625" style="43" customWidth="1"/>
    <col min="14101" max="14101" width="12.625" style="43" customWidth="1"/>
    <col min="14102" max="14102" width="7.625" style="43" customWidth="1"/>
    <col min="14103" max="14103" width="11.625" style="43" customWidth="1"/>
    <col min="14104" max="14104" width="12.625" style="43" customWidth="1"/>
    <col min="14105" max="14105" width="7.625" style="43" customWidth="1"/>
    <col min="14106" max="14106" width="11.625" style="43" customWidth="1"/>
    <col min="14107" max="14107" width="12.625" style="43" customWidth="1"/>
    <col min="14108" max="14108" width="7.625" style="43" customWidth="1"/>
    <col min="14109" max="14109" width="11.625" style="43" customWidth="1"/>
    <col min="14110" max="14344" width="9" style="43"/>
    <col min="14345" max="14345" width="27.625" style="43" customWidth="1"/>
    <col min="14346" max="14346" width="4.625" style="43" customWidth="1"/>
    <col min="14347" max="14347" width="7.625" style="43" customWidth="1"/>
    <col min="14348" max="14348" width="8.625" style="43" customWidth="1"/>
    <col min="14349" max="14349" width="11.625" style="43" customWidth="1"/>
    <col min="14350" max="14350" width="7.625" style="43" customWidth="1"/>
    <col min="14351" max="14351" width="11.625" style="43" customWidth="1"/>
    <col min="14352" max="14352" width="7.625" style="43" customWidth="1"/>
    <col min="14353" max="14353" width="11.625" style="43" customWidth="1"/>
    <col min="14354" max="14354" width="12.625" style="43" customWidth="1"/>
    <col min="14355" max="14355" width="7.625" style="43" customWidth="1"/>
    <col min="14356" max="14356" width="11.625" style="43" customWidth="1"/>
    <col min="14357" max="14357" width="12.625" style="43" customWidth="1"/>
    <col min="14358" max="14358" width="7.625" style="43" customWidth="1"/>
    <col min="14359" max="14359" width="11.625" style="43" customWidth="1"/>
    <col min="14360" max="14360" width="12.625" style="43" customWidth="1"/>
    <col min="14361" max="14361" width="7.625" style="43" customWidth="1"/>
    <col min="14362" max="14362" width="11.625" style="43" customWidth="1"/>
    <col min="14363" max="14363" width="12.625" style="43" customWidth="1"/>
    <col min="14364" max="14364" width="7.625" style="43" customWidth="1"/>
    <col min="14365" max="14365" width="11.625" style="43" customWidth="1"/>
    <col min="14366" max="14600" width="9" style="43"/>
    <col min="14601" max="14601" width="27.625" style="43" customWidth="1"/>
    <col min="14602" max="14602" width="4.625" style="43" customWidth="1"/>
    <col min="14603" max="14603" width="7.625" style="43" customWidth="1"/>
    <col min="14604" max="14604" width="8.625" style="43" customWidth="1"/>
    <col min="14605" max="14605" width="11.625" style="43" customWidth="1"/>
    <col min="14606" max="14606" width="7.625" style="43" customWidth="1"/>
    <col min="14607" max="14607" width="11.625" style="43" customWidth="1"/>
    <col min="14608" max="14608" width="7.625" style="43" customWidth="1"/>
    <col min="14609" max="14609" width="11.625" style="43" customWidth="1"/>
    <col min="14610" max="14610" width="12.625" style="43" customWidth="1"/>
    <col min="14611" max="14611" width="7.625" style="43" customWidth="1"/>
    <col min="14612" max="14612" width="11.625" style="43" customWidth="1"/>
    <col min="14613" max="14613" width="12.625" style="43" customWidth="1"/>
    <col min="14614" max="14614" width="7.625" style="43" customWidth="1"/>
    <col min="14615" max="14615" width="11.625" style="43" customWidth="1"/>
    <col min="14616" max="14616" width="12.625" style="43" customWidth="1"/>
    <col min="14617" max="14617" width="7.625" style="43" customWidth="1"/>
    <col min="14618" max="14618" width="11.625" style="43" customWidth="1"/>
    <col min="14619" max="14619" width="12.625" style="43" customWidth="1"/>
    <col min="14620" max="14620" width="7.625" style="43" customWidth="1"/>
    <col min="14621" max="14621" width="11.625" style="43" customWidth="1"/>
    <col min="14622" max="14856" width="9" style="43"/>
    <col min="14857" max="14857" width="27.625" style="43" customWidth="1"/>
    <col min="14858" max="14858" width="4.625" style="43" customWidth="1"/>
    <col min="14859" max="14859" width="7.625" style="43" customWidth="1"/>
    <col min="14860" max="14860" width="8.625" style="43" customWidth="1"/>
    <col min="14861" max="14861" width="11.625" style="43" customWidth="1"/>
    <col min="14862" max="14862" width="7.625" style="43" customWidth="1"/>
    <col min="14863" max="14863" width="11.625" style="43" customWidth="1"/>
    <col min="14864" max="14864" width="7.625" style="43" customWidth="1"/>
    <col min="14865" max="14865" width="11.625" style="43" customWidth="1"/>
    <col min="14866" max="14866" width="12.625" style="43" customWidth="1"/>
    <col min="14867" max="14867" width="7.625" style="43" customWidth="1"/>
    <col min="14868" max="14868" width="11.625" style="43" customWidth="1"/>
    <col min="14869" max="14869" width="12.625" style="43" customWidth="1"/>
    <col min="14870" max="14870" width="7.625" style="43" customWidth="1"/>
    <col min="14871" max="14871" width="11.625" style="43" customWidth="1"/>
    <col min="14872" max="14872" width="12.625" style="43" customWidth="1"/>
    <col min="14873" max="14873" width="7.625" style="43" customWidth="1"/>
    <col min="14874" max="14874" width="11.625" style="43" customWidth="1"/>
    <col min="14875" max="14875" width="12.625" style="43" customWidth="1"/>
    <col min="14876" max="14876" width="7.625" style="43" customWidth="1"/>
    <col min="14877" max="14877" width="11.625" style="43" customWidth="1"/>
    <col min="14878" max="15112" width="9" style="43"/>
    <col min="15113" max="15113" width="27.625" style="43" customWidth="1"/>
    <col min="15114" max="15114" width="4.625" style="43" customWidth="1"/>
    <col min="15115" max="15115" width="7.625" style="43" customWidth="1"/>
    <col min="15116" max="15116" width="8.625" style="43" customWidth="1"/>
    <col min="15117" max="15117" width="11.625" style="43" customWidth="1"/>
    <col min="15118" max="15118" width="7.625" style="43" customWidth="1"/>
    <col min="15119" max="15119" width="11.625" style="43" customWidth="1"/>
    <col min="15120" max="15120" width="7.625" style="43" customWidth="1"/>
    <col min="15121" max="15121" width="11.625" style="43" customWidth="1"/>
    <col min="15122" max="15122" width="12.625" style="43" customWidth="1"/>
    <col min="15123" max="15123" width="7.625" style="43" customWidth="1"/>
    <col min="15124" max="15124" width="11.625" style="43" customWidth="1"/>
    <col min="15125" max="15125" width="12.625" style="43" customWidth="1"/>
    <col min="15126" max="15126" width="7.625" style="43" customWidth="1"/>
    <col min="15127" max="15127" width="11.625" style="43" customWidth="1"/>
    <col min="15128" max="15128" width="12.625" style="43" customWidth="1"/>
    <col min="15129" max="15129" width="7.625" style="43" customWidth="1"/>
    <col min="15130" max="15130" width="11.625" style="43" customWidth="1"/>
    <col min="15131" max="15131" width="12.625" style="43" customWidth="1"/>
    <col min="15132" max="15132" width="7.625" style="43" customWidth="1"/>
    <col min="15133" max="15133" width="11.625" style="43" customWidth="1"/>
    <col min="15134" max="15368" width="9" style="43"/>
    <col min="15369" max="15369" width="27.625" style="43" customWidth="1"/>
    <col min="15370" max="15370" width="4.625" style="43" customWidth="1"/>
    <col min="15371" max="15371" width="7.625" style="43" customWidth="1"/>
    <col min="15372" max="15372" width="8.625" style="43" customWidth="1"/>
    <col min="15373" max="15373" width="11.625" style="43" customWidth="1"/>
    <col min="15374" max="15374" width="7.625" style="43" customWidth="1"/>
    <col min="15375" max="15375" width="11.625" style="43" customWidth="1"/>
    <col min="15376" max="15376" width="7.625" style="43" customWidth="1"/>
    <col min="15377" max="15377" width="11.625" style="43" customWidth="1"/>
    <col min="15378" max="15378" width="12.625" style="43" customWidth="1"/>
    <col min="15379" max="15379" width="7.625" style="43" customWidth="1"/>
    <col min="15380" max="15380" width="11.625" style="43" customWidth="1"/>
    <col min="15381" max="15381" width="12.625" style="43" customWidth="1"/>
    <col min="15382" max="15382" width="7.625" style="43" customWidth="1"/>
    <col min="15383" max="15383" width="11.625" style="43" customWidth="1"/>
    <col min="15384" max="15384" width="12.625" style="43" customWidth="1"/>
    <col min="15385" max="15385" width="7.625" style="43" customWidth="1"/>
    <col min="15386" max="15386" width="11.625" style="43" customWidth="1"/>
    <col min="15387" max="15387" width="12.625" style="43" customWidth="1"/>
    <col min="15388" max="15388" width="7.625" style="43" customWidth="1"/>
    <col min="15389" max="15389" width="11.625" style="43" customWidth="1"/>
    <col min="15390" max="15624" width="9" style="43"/>
    <col min="15625" max="15625" width="27.625" style="43" customWidth="1"/>
    <col min="15626" max="15626" width="4.625" style="43" customWidth="1"/>
    <col min="15627" max="15627" width="7.625" style="43" customWidth="1"/>
    <col min="15628" max="15628" width="8.625" style="43" customWidth="1"/>
    <col min="15629" max="15629" width="11.625" style="43" customWidth="1"/>
    <col min="15630" max="15630" width="7.625" style="43" customWidth="1"/>
    <col min="15631" max="15631" width="11.625" style="43" customWidth="1"/>
    <col min="15632" max="15632" width="7.625" style="43" customWidth="1"/>
    <col min="15633" max="15633" width="11.625" style="43" customWidth="1"/>
    <col min="15634" max="15634" width="12.625" style="43" customWidth="1"/>
    <col min="15635" max="15635" width="7.625" style="43" customWidth="1"/>
    <col min="15636" max="15636" width="11.625" style="43" customWidth="1"/>
    <col min="15637" max="15637" width="12.625" style="43" customWidth="1"/>
    <col min="15638" max="15638" width="7.625" style="43" customWidth="1"/>
    <col min="15639" max="15639" width="11.625" style="43" customWidth="1"/>
    <col min="15640" max="15640" width="12.625" style="43" customWidth="1"/>
    <col min="15641" max="15641" width="7.625" style="43" customWidth="1"/>
    <col min="15642" max="15642" width="11.625" style="43" customWidth="1"/>
    <col min="15643" max="15643" width="12.625" style="43" customWidth="1"/>
    <col min="15644" max="15644" width="7.625" style="43" customWidth="1"/>
    <col min="15645" max="15645" width="11.625" style="43" customWidth="1"/>
    <col min="15646" max="15880" width="9" style="43"/>
    <col min="15881" max="15881" width="27.625" style="43" customWidth="1"/>
    <col min="15882" max="15882" width="4.625" style="43" customWidth="1"/>
    <col min="15883" max="15883" width="7.625" style="43" customWidth="1"/>
    <col min="15884" max="15884" width="8.625" style="43" customWidth="1"/>
    <col min="15885" max="15885" width="11.625" style="43" customWidth="1"/>
    <col min="15886" max="15886" width="7.625" style="43" customWidth="1"/>
    <col min="15887" max="15887" width="11.625" style="43" customWidth="1"/>
    <col min="15888" max="15888" width="7.625" style="43" customWidth="1"/>
    <col min="15889" max="15889" width="11.625" style="43" customWidth="1"/>
    <col min="15890" max="15890" width="12.625" style="43" customWidth="1"/>
    <col min="15891" max="15891" width="7.625" style="43" customWidth="1"/>
    <col min="15892" max="15892" width="11.625" style="43" customWidth="1"/>
    <col min="15893" max="15893" width="12.625" style="43" customWidth="1"/>
    <col min="15894" max="15894" width="7.625" style="43" customWidth="1"/>
    <col min="15895" max="15895" width="11.625" style="43" customWidth="1"/>
    <col min="15896" max="15896" width="12.625" style="43" customWidth="1"/>
    <col min="15897" max="15897" width="7.625" style="43" customWidth="1"/>
    <col min="15898" max="15898" width="11.625" style="43" customWidth="1"/>
    <col min="15899" max="15899" width="12.625" style="43" customWidth="1"/>
    <col min="15900" max="15900" width="7.625" style="43" customWidth="1"/>
    <col min="15901" max="15901" width="11.625" style="43" customWidth="1"/>
    <col min="15902" max="16136" width="9" style="43"/>
    <col min="16137" max="16137" width="27.625" style="43" customWidth="1"/>
    <col min="16138" max="16138" width="4.625" style="43" customWidth="1"/>
    <col min="16139" max="16139" width="7.625" style="43" customWidth="1"/>
    <col min="16140" max="16140" width="8.625" style="43" customWidth="1"/>
    <col min="16141" max="16141" width="11.625" style="43" customWidth="1"/>
    <col min="16142" max="16142" width="7.625" style="43" customWidth="1"/>
    <col min="16143" max="16143" width="11.625" style="43" customWidth="1"/>
    <col min="16144" max="16144" width="7.625" style="43" customWidth="1"/>
    <col min="16145" max="16145" width="11.625" style="43" customWidth="1"/>
    <col min="16146" max="16146" width="12.625" style="43" customWidth="1"/>
    <col min="16147" max="16147" width="7.625" style="43" customWidth="1"/>
    <col min="16148" max="16148" width="11.625" style="43" customWidth="1"/>
    <col min="16149" max="16149" width="12.625" style="43" customWidth="1"/>
    <col min="16150" max="16150" width="7.625" style="43" customWidth="1"/>
    <col min="16151" max="16151" width="11.625" style="43" customWidth="1"/>
    <col min="16152" max="16152" width="12.625" style="43" customWidth="1"/>
    <col min="16153" max="16153" width="7.625" style="43" customWidth="1"/>
    <col min="16154" max="16154" width="11.625" style="43" customWidth="1"/>
    <col min="16155" max="16155" width="12.625" style="43" customWidth="1"/>
    <col min="16156" max="16156" width="7.625" style="43" customWidth="1"/>
    <col min="16157" max="16157" width="11.625" style="43" customWidth="1"/>
    <col min="16158" max="16384" width="9" style="43"/>
  </cols>
  <sheetData>
    <row r="1" spans="1:27" ht="13.5" customHeight="1" x14ac:dyDescent="0.15">
      <c r="A1" s="265" t="s">
        <v>105</v>
      </c>
      <c r="B1" s="265"/>
      <c r="C1" s="265"/>
      <c r="D1" s="265"/>
      <c r="E1" s="265"/>
      <c r="F1" s="265"/>
      <c r="G1" s="265"/>
      <c r="H1" s="265"/>
      <c r="I1" s="265" t="s">
        <v>96</v>
      </c>
      <c r="J1" s="265"/>
      <c r="K1" s="265"/>
      <c r="L1" s="265"/>
      <c r="M1" s="265"/>
      <c r="N1" s="265"/>
      <c r="O1" s="265"/>
      <c r="P1" s="265"/>
      <c r="Q1" s="265"/>
      <c r="R1" s="265"/>
      <c r="S1" s="200"/>
      <c r="T1" s="197"/>
      <c r="U1" s="197"/>
      <c r="V1" s="197"/>
      <c r="W1" s="197"/>
      <c r="X1" s="197"/>
      <c r="Y1" s="197"/>
      <c r="Z1" s="197"/>
      <c r="AA1" s="197"/>
    </row>
    <row r="2" spans="1:27" ht="13.5" customHeight="1" x14ac:dyDescent="0.1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174"/>
      <c r="T2" s="193"/>
      <c r="U2" s="193"/>
      <c r="V2" s="193"/>
      <c r="W2" s="193"/>
      <c r="X2" s="193"/>
      <c r="Y2" s="193"/>
      <c r="Z2" s="193"/>
      <c r="AA2" s="193"/>
    </row>
    <row r="3" spans="1:27" ht="20.100000000000001" customHeight="1" x14ac:dyDescent="0.15">
      <c r="A3" s="275"/>
      <c r="B3" s="276"/>
      <c r="C3" s="276"/>
      <c r="D3" s="276"/>
      <c r="E3" s="277"/>
      <c r="F3" s="267" t="s">
        <v>9</v>
      </c>
      <c r="G3" s="267"/>
      <c r="H3" s="267"/>
      <c r="I3" s="268">
        <f>+I4</f>
        <v>5080000</v>
      </c>
      <c r="J3" s="268"/>
      <c r="K3" s="197"/>
      <c r="L3" s="268">
        <f>+I4+L4</f>
        <v>10400000</v>
      </c>
      <c r="M3" s="268"/>
      <c r="N3" s="268"/>
      <c r="O3" s="197"/>
      <c r="P3" s="268">
        <f>+L3+P4</f>
        <v>16400000</v>
      </c>
      <c r="Q3" s="268"/>
      <c r="R3" s="268"/>
      <c r="S3" s="198"/>
      <c r="T3" s="369"/>
      <c r="U3" s="268"/>
      <c r="V3" s="268"/>
      <c r="X3" s="268"/>
      <c r="Y3" s="268"/>
      <c r="Z3" s="290"/>
      <c r="AA3" s="198"/>
    </row>
    <row r="4" spans="1:27" ht="20.100000000000001" customHeight="1" x14ac:dyDescent="0.15">
      <c r="A4" s="278"/>
      <c r="B4" s="279"/>
      <c r="C4" s="279"/>
      <c r="D4" s="279"/>
      <c r="E4" s="280"/>
      <c r="F4" s="291" t="s">
        <v>10</v>
      </c>
      <c r="G4" s="291"/>
      <c r="H4" s="291"/>
      <c r="I4" s="292">
        <f>+J36</f>
        <v>5080000</v>
      </c>
      <c r="J4" s="292"/>
      <c r="K4" s="197"/>
      <c r="L4" s="292">
        <f>+M36</f>
        <v>5320000</v>
      </c>
      <c r="M4" s="292"/>
      <c r="N4" s="292"/>
      <c r="O4" s="197"/>
      <c r="P4" s="292">
        <f>+Q36</f>
        <v>6000000</v>
      </c>
      <c r="Q4" s="292"/>
      <c r="R4" s="292"/>
      <c r="S4" s="198"/>
      <c r="T4" s="370"/>
      <c r="U4" s="292"/>
      <c r="V4" s="292"/>
      <c r="X4" s="292"/>
      <c r="Y4" s="292"/>
      <c r="Z4" s="293"/>
      <c r="AA4" s="198"/>
    </row>
    <row r="5" spans="1:27" ht="20.100000000000001" customHeight="1" x14ac:dyDescent="0.15">
      <c r="A5" s="278"/>
      <c r="B5" s="279"/>
      <c r="C5" s="279"/>
      <c r="D5" s="279"/>
      <c r="E5" s="280"/>
      <c r="F5" s="291" t="s">
        <v>11</v>
      </c>
      <c r="G5" s="291"/>
      <c r="H5" s="291"/>
      <c r="I5" s="292">
        <f>+I6</f>
        <v>4572000</v>
      </c>
      <c r="J5" s="292"/>
      <c r="K5" s="197"/>
      <c r="L5" s="294">
        <f>+I5+L6</f>
        <v>9360000</v>
      </c>
      <c r="M5" s="291"/>
      <c r="N5" s="291"/>
      <c r="O5" s="197"/>
      <c r="P5" s="294">
        <f>+P6+L5</f>
        <v>14760000</v>
      </c>
      <c r="Q5" s="291"/>
      <c r="R5" s="291"/>
      <c r="S5" s="198"/>
      <c r="T5" s="371"/>
      <c r="U5" s="291"/>
      <c r="V5" s="291"/>
      <c r="X5" s="294"/>
      <c r="Y5" s="291"/>
      <c r="Z5" s="295"/>
      <c r="AA5" s="198"/>
    </row>
    <row r="6" spans="1:27" ht="20.100000000000001" customHeight="1" x14ac:dyDescent="0.15">
      <c r="A6" s="281"/>
      <c r="B6" s="282"/>
      <c r="C6" s="282"/>
      <c r="D6" s="282"/>
      <c r="E6" s="283"/>
      <c r="F6" s="296" t="s">
        <v>12</v>
      </c>
      <c r="G6" s="296"/>
      <c r="H6" s="296"/>
      <c r="I6" s="297">
        <f>+I4*0.9</f>
        <v>4572000</v>
      </c>
      <c r="J6" s="297"/>
      <c r="K6" s="192"/>
      <c r="L6" s="297">
        <f>+L4*0.9</f>
        <v>4788000</v>
      </c>
      <c r="M6" s="297"/>
      <c r="N6" s="297"/>
      <c r="O6" s="192"/>
      <c r="P6" s="297">
        <f>+P4*0.9</f>
        <v>5400000</v>
      </c>
      <c r="Q6" s="297"/>
      <c r="R6" s="297"/>
      <c r="S6" s="380"/>
      <c r="T6" s="372"/>
      <c r="U6" s="297"/>
      <c r="V6" s="297"/>
      <c r="W6" s="193"/>
      <c r="X6" s="297"/>
      <c r="Y6" s="297"/>
      <c r="Z6" s="298"/>
      <c r="AA6" s="199"/>
    </row>
    <row r="7" spans="1:27" s="44" customFormat="1" ht="18" customHeight="1" x14ac:dyDescent="0.15">
      <c r="A7" s="269" t="s">
        <v>13</v>
      </c>
      <c r="B7" s="270"/>
      <c r="C7" s="270"/>
      <c r="D7" s="271"/>
      <c r="E7" s="299" t="s">
        <v>14</v>
      </c>
      <c r="F7" s="301" t="s">
        <v>15</v>
      </c>
      <c r="G7" s="302"/>
      <c r="H7" s="303"/>
      <c r="I7" s="284" t="s">
        <v>106</v>
      </c>
      <c r="J7" s="285"/>
      <c r="K7" s="286"/>
      <c r="L7" s="287" t="s">
        <v>107</v>
      </c>
      <c r="M7" s="288"/>
      <c r="N7" s="288"/>
      <c r="O7" s="289"/>
      <c r="P7" s="287" t="s">
        <v>108</v>
      </c>
      <c r="Q7" s="288"/>
      <c r="R7" s="288"/>
      <c r="S7" s="289"/>
      <c r="T7" s="288" t="s">
        <v>63</v>
      </c>
      <c r="U7" s="288"/>
      <c r="V7" s="288"/>
      <c r="W7" s="289"/>
      <c r="X7" s="287" t="s">
        <v>64</v>
      </c>
      <c r="Y7" s="288"/>
      <c r="Z7" s="288"/>
      <c r="AA7" s="289"/>
    </row>
    <row r="8" spans="1:27" s="44" customFormat="1" ht="18" customHeight="1" x14ac:dyDescent="0.15">
      <c r="A8" s="272"/>
      <c r="B8" s="273"/>
      <c r="C8" s="273"/>
      <c r="D8" s="274"/>
      <c r="E8" s="300"/>
      <c r="F8" s="178" t="s">
        <v>16</v>
      </c>
      <c r="G8" s="179" t="s">
        <v>2</v>
      </c>
      <c r="H8" s="180" t="s">
        <v>17</v>
      </c>
      <c r="I8" s="201" t="s">
        <v>16</v>
      </c>
      <c r="J8" s="202" t="s">
        <v>17</v>
      </c>
      <c r="K8" s="210" t="s">
        <v>97</v>
      </c>
      <c r="L8" s="201" t="s">
        <v>16</v>
      </c>
      <c r="M8" s="203" t="s">
        <v>17</v>
      </c>
      <c r="N8" s="202" t="s">
        <v>18</v>
      </c>
      <c r="O8" s="210" t="s">
        <v>97</v>
      </c>
      <c r="P8" s="201" t="s">
        <v>16</v>
      </c>
      <c r="Q8" s="203" t="s">
        <v>17</v>
      </c>
      <c r="R8" s="202" t="s">
        <v>18</v>
      </c>
      <c r="S8" s="210" t="s">
        <v>97</v>
      </c>
      <c r="T8" s="373" t="s">
        <v>16</v>
      </c>
      <c r="U8" s="203" t="s">
        <v>17</v>
      </c>
      <c r="V8" s="202" t="s">
        <v>18</v>
      </c>
      <c r="W8" s="210" t="s">
        <v>97</v>
      </c>
      <c r="X8" s="201" t="s">
        <v>16</v>
      </c>
      <c r="Y8" s="203" t="s">
        <v>17</v>
      </c>
      <c r="Z8" s="202" t="s">
        <v>18</v>
      </c>
      <c r="AA8" s="210" t="s">
        <v>97</v>
      </c>
    </row>
    <row r="9" spans="1:27" ht="18.95" customHeight="1" x14ac:dyDescent="0.15">
      <c r="A9" s="85" t="s">
        <v>65</v>
      </c>
      <c r="B9" s="86"/>
      <c r="C9" s="86"/>
      <c r="D9" s="87"/>
      <c r="E9" s="134"/>
      <c r="F9" s="181"/>
      <c r="G9" s="182"/>
      <c r="H9" s="183"/>
      <c r="I9" s="194"/>
      <c r="J9" s="195"/>
      <c r="K9" s="45"/>
      <c r="L9" s="194"/>
      <c r="M9" s="195"/>
      <c r="N9" s="195"/>
      <c r="O9" s="45"/>
      <c r="P9" s="194"/>
      <c r="Q9" s="196"/>
      <c r="R9" s="195"/>
      <c r="S9" s="45"/>
      <c r="T9" s="374"/>
      <c r="U9" s="196"/>
      <c r="V9" s="195"/>
      <c r="W9" s="45"/>
      <c r="X9" s="194"/>
      <c r="Y9" s="196"/>
      <c r="Z9" s="195"/>
      <c r="AA9" s="219"/>
    </row>
    <row r="10" spans="1:27" ht="18.95" customHeight="1" x14ac:dyDescent="0.15">
      <c r="A10" s="88"/>
      <c r="B10" s="151" t="s">
        <v>84</v>
      </c>
      <c r="C10" s="152"/>
      <c r="D10" s="153"/>
      <c r="E10" s="84" t="s">
        <v>72</v>
      </c>
      <c r="F10" s="204">
        <v>1000</v>
      </c>
      <c r="G10" s="205">
        <v>1400</v>
      </c>
      <c r="H10" s="184">
        <f>+G10*F10</f>
        <v>1400000</v>
      </c>
      <c r="I10" s="46">
        <v>877</v>
      </c>
      <c r="J10" s="48">
        <f t="shared" ref="J10:J20" si="0">+G10*I10</f>
        <v>1227800</v>
      </c>
      <c r="K10" s="220">
        <f>+J10/H10</f>
        <v>0.877</v>
      </c>
      <c r="L10" s="47">
        <v>39</v>
      </c>
      <c r="M10" s="48">
        <f t="shared" ref="M10:M20" si="1">+L10*G10</f>
        <v>54600</v>
      </c>
      <c r="N10" s="214">
        <f t="shared" ref="N10:N20" si="2">+M10+J10</f>
        <v>1282400</v>
      </c>
      <c r="O10" s="220">
        <f>+N10/H10</f>
        <v>0.91600000000000004</v>
      </c>
      <c r="P10" s="49">
        <v>84</v>
      </c>
      <c r="Q10" s="177">
        <f t="shared" ref="Q10:Q20" si="3">+P10*G10</f>
        <v>117600</v>
      </c>
      <c r="R10" s="214">
        <f t="shared" ref="R10:R20" si="4">+Q10+N10</f>
        <v>1400000</v>
      </c>
      <c r="S10" s="220">
        <f>+R10/H10</f>
        <v>1</v>
      </c>
      <c r="T10" s="375"/>
      <c r="U10" s="50"/>
      <c r="V10" s="214"/>
      <c r="W10" s="211"/>
      <c r="X10" s="49"/>
      <c r="Y10" s="50"/>
      <c r="Z10" s="214"/>
      <c r="AA10" s="211"/>
    </row>
    <row r="11" spans="1:27" ht="18.95" customHeight="1" x14ac:dyDescent="0.15">
      <c r="A11" s="88"/>
      <c r="B11" s="151" t="s">
        <v>85</v>
      </c>
      <c r="C11" s="152"/>
      <c r="D11" s="153"/>
      <c r="E11" s="84" t="s">
        <v>73</v>
      </c>
      <c r="F11" s="185">
        <v>200</v>
      </c>
      <c r="G11" s="206">
        <v>9590</v>
      </c>
      <c r="H11" s="184">
        <f t="shared" ref="H11:H20" si="5">+G11*F11</f>
        <v>1918000</v>
      </c>
      <c r="I11" s="46">
        <v>13</v>
      </c>
      <c r="J11" s="48">
        <f t="shared" si="0"/>
        <v>124670</v>
      </c>
      <c r="K11" s="220">
        <f t="shared" ref="K11:K26" si="6">+J11/H11</f>
        <v>6.5000000000000002E-2</v>
      </c>
      <c r="L11" s="47">
        <v>50</v>
      </c>
      <c r="M11" s="48">
        <f t="shared" si="1"/>
        <v>479500</v>
      </c>
      <c r="N11" s="214">
        <f t="shared" si="2"/>
        <v>604170</v>
      </c>
      <c r="O11" s="220">
        <f t="shared" ref="O11:O20" si="7">+N11/H11</f>
        <v>0.315</v>
      </c>
      <c r="P11" s="49">
        <v>137</v>
      </c>
      <c r="Q11" s="177">
        <f t="shared" si="3"/>
        <v>1313830</v>
      </c>
      <c r="R11" s="214">
        <f t="shared" si="4"/>
        <v>1918000</v>
      </c>
      <c r="S11" s="220">
        <f t="shared" ref="S11:S20" si="8">+R11/H11</f>
        <v>1</v>
      </c>
      <c r="T11" s="376"/>
      <c r="U11" s="50"/>
      <c r="V11" s="214"/>
      <c r="W11" s="211"/>
      <c r="X11" s="108"/>
      <c r="Y11" s="107"/>
      <c r="Z11" s="214"/>
      <c r="AA11" s="211"/>
    </row>
    <row r="12" spans="1:27" ht="18.95" customHeight="1" x14ac:dyDescent="0.15">
      <c r="A12" s="88"/>
      <c r="B12" s="151" t="s">
        <v>86</v>
      </c>
      <c r="C12" s="152"/>
      <c r="D12" s="153"/>
      <c r="E12" s="84" t="s">
        <v>73</v>
      </c>
      <c r="F12" s="185">
        <v>200</v>
      </c>
      <c r="G12" s="206">
        <v>1340</v>
      </c>
      <c r="H12" s="184">
        <f t="shared" si="5"/>
        <v>268000</v>
      </c>
      <c r="I12" s="46">
        <v>0</v>
      </c>
      <c r="J12" s="48">
        <f t="shared" si="0"/>
        <v>0</v>
      </c>
      <c r="K12" s="220">
        <f t="shared" si="6"/>
        <v>0</v>
      </c>
      <c r="L12" s="47">
        <v>100</v>
      </c>
      <c r="M12" s="48">
        <f t="shared" si="1"/>
        <v>134000</v>
      </c>
      <c r="N12" s="214">
        <f t="shared" si="2"/>
        <v>134000</v>
      </c>
      <c r="O12" s="220">
        <f t="shared" si="7"/>
        <v>0.5</v>
      </c>
      <c r="P12" s="49">
        <v>100</v>
      </c>
      <c r="Q12" s="177">
        <f t="shared" si="3"/>
        <v>134000</v>
      </c>
      <c r="R12" s="214">
        <f t="shared" si="4"/>
        <v>268000</v>
      </c>
      <c r="S12" s="220">
        <f t="shared" si="8"/>
        <v>1</v>
      </c>
      <c r="T12" s="376"/>
      <c r="U12" s="50"/>
      <c r="V12" s="214"/>
      <c r="W12" s="211"/>
      <c r="X12" s="108"/>
      <c r="Y12" s="50"/>
      <c r="Z12" s="214"/>
      <c r="AA12" s="211"/>
    </row>
    <row r="13" spans="1:27" ht="18.95" customHeight="1" x14ac:dyDescent="0.15">
      <c r="A13" s="88"/>
      <c r="B13" s="151" t="s">
        <v>87</v>
      </c>
      <c r="C13" s="152"/>
      <c r="D13" s="153"/>
      <c r="E13" s="84" t="s">
        <v>74</v>
      </c>
      <c r="F13" s="185">
        <v>200</v>
      </c>
      <c r="G13" s="206">
        <v>1860</v>
      </c>
      <c r="H13" s="184">
        <f t="shared" si="5"/>
        <v>372000</v>
      </c>
      <c r="I13" s="46">
        <v>120</v>
      </c>
      <c r="J13" s="48">
        <f t="shared" si="0"/>
        <v>223200</v>
      </c>
      <c r="K13" s="220">
        <f t="shared" si="6"/>
        <v>0.6</v>
      </c>
      <c r="L13" s="51">
        <v>50</v>
      </c>
      <c r="M13" s="48">
        <f t="shared" si="1"/>
        <v>93000</v>
      </c>
      <c r="N13" s="214">
        <f t="shared" si="2"/>
        <v>316200</v>
      </c>
      <c r="O13" s="220">
        <f t="shared" si="7"/>
        <v>0.85</v>
      </c>
      <c r="P13" s="49">
        <v>30</v>
      </c>
      <c r="Q13" s="177">
        <f t="shared" si="3"/>
        <v>55800</v>
      </c>
      <c r="R13" s="214">
        <f t="shared" si="4"/>
        <v>372000</v>
      </c>
      <c r="S13" s="220">
        <f t="shared" si="8"/>
        <v>1</v>
      </c>
      <c r="T13" s="376"/>
      <c r="U13" s="50"/>
      <c r="V13" s="214"/>
      <c r="W13" s="211"/>
      <c r="X13" s="108"/>
      <c r="Y13" s="107"/>
      <c r="Z13" s="214"/>
      <c r="AA13" s="211"/>
    </row>
    <row r="14" spans="1:27" ht="18.95" customHeight="1" x14ac:dyDescent="0.15">
      <c r="A14" s="88"/>
      <c r="B14" s="151" t="s">
        <v>88</v>
      </c>
      <c r="C14" s="152"/>
      <c r="D14" s="154"/>
      <c r="E14" s="84" t="s">
        <v>74</v>
      </c>
      <c r="F14" s="185">
        <v>1500</v>
      </c>
      <c r="G14" s="206">
        <v>1790</v>
      </c>
      <c r="H14" s="184">
        <f t="shared" si="5"/>
        <v>2685000</v>
      </c>
      <c r="I14" s="46">
        <v>700</v>
      </c>
      <c r="J14" s="48">
        <f t="shared" si="0"/>
        <v>1253000</v>
      </c>
      <c r="K14" s="220">
        <f t="shared" si="6"/>
        <v>0.46666666666666667</v>
      </c>
      <c r="L14" s="51">
        <v>300</v>
      </c>
      <c r="M14" s="48">
        <f t="shared" si="1"/>
        <v>537000</v>
      </c>
      <c r="N14" s="214">
        <f t="shared" si="2"/>
        <v>1790000</v>
      </c>
      <c r="O14" s="220">
        <f t="shared" si="7"/>
        <v>0.66666666666666663</v>
      </c>
      <c r="P14" s="49">
        <v>500</v>
      </c>
      <c r="Q14" s="177">
        <f t="shared" si="3"/>
        <v>895000</v>
      </c>
      <c r="R14" s="214">
        <f t="shared" si="4"/>
        <v>2685000</v>
      </c>
      <c r="S14" s="220">
        <f t="shared" si="8"/>
        <v>1</v>
      </c>
      <c r="T14" s="376"/>
      <c r="U14" s="50"/>
      <c r="V14" s="214"/>
      <c r="W14" s="211"/>
      <c r="X14" s="49"/>
      <c r="Y14" s="107"/>
      <c r="Z14" s="214"/>
      <c r="AA14" s="211"/>
    </row>
    <row r="15" spans="1:27" ht="18.95" customHeight="1" x14ac:dyDescent="0.15">
      <c r="A15" s="88"/>
      <c r="B15" s="151" t="s">
        <v>89</v>
      </c>
      <c r="C15" s="152"/>
      <c r="D15" s="153"/>
      <c r="E15" s="84" t="s">
        <v>74</v>
      </c>
      <c r="F15" s="207">
        <v>230</v>
      </c>
      <c r="G15" s="205">
        <v>4040</v>
      </c>
      <c r="H15" s="184">
        <f t="shared" si="5"/>
        <v>929200</v>
      </c>
      <c r="I15" s="46">
        <v>180</v>
      </c>
      <c r="J15" s="48">
        <f t="shared" si="0"/>
        <v>727200</v>
      </c>
      <c r="K15" s="220">
        <f t="shared" si="6"/>
        <v>0.78260869565217395</v>
      </c>
      <c r="L15" s="51">
        <v>20</v>
      </c>
      <c r="M15" s="48">
        <f t="shared" si="1"/>
        <v>80800</v>
      </c>
      <c r="N15" s="214">
        <f t="shared" si="2"/>
        <v>808000</v>
      </c>
      <c r="O15" s="220">
        <f t="shared" si="7"/>
        <v>0.86956521739130432</v>
      </c>
      <c r="P15" s="49">
        <v>30</v>
      </c>
      <c r="Q15" s="177">
        <f t="shared" si="3"/>
        <v>121200</v>
      </c>
      <c r="R15" s="214">
        <f t="shared" si="4"/>
        <v>929200</v>
      </c>
      <c r="S15" s="220">
        <f t="shared" si="8"/>
        <v>1</v>
      </c>
      <c r="T15" s="376"/>
      <c r="U15" s="50"/>
      <c r="V15" s="214"/>
      <c r="W15" s="211"/>
      <c r="X15" s="49"/>
      <c r="Y15" s="50"/>
      <c r="Z15" s="214"/>
      <c r="AA15" s="211"/>
    </row>
    <row r="16" spans="1:27" ht="18.95" customHeight="1" x14ac:dyDescent="0.15">
      <c r="A16" s="88"/>
      <c r="B16" s="151" t="s">
        <v>90</v>
      </c>
      <c r="C16" s="152"/>
      <c r="D16" s="153"/>
      <c r="E16" s="84" t="s">
        <v>72</v>
      </c>
      <c r="F16" s="185">
        <v>920</v>
      </c>
      <c r="G16" s="205">
        <v>4670</v>
      </c>
      <c r="H16" s="184">
        <f t="shared" si="5"/>
        <v>4296400</v>
      </c>
      <c r="I16" s="46">
        <v>0</v>
      </c>
      <c r="J16" s="48">
        <f t="shared" si="0"/>
        <v>0</v>
      </c>
      <c r="K16" s="220">
        <f t="shared" si="6"/>
        <v>0</v>
      </c>
      <c r="L16" s="51">
        <v>500</v>
      </c>
      <c r="M16" s="48">
        <f t="shared" si="1"/>
        <v>2335000</v>
      </c>
      <c r="N16" s="214">
        <f t="shared" si="2"/>
        <v>2335000</v>
      </c>
      <c r="O16" s="220">
        <f t="shared" si="7"/>
        <v>0.54347826086956519</v>
      </c>
      <c r="P16" s="49">
        <v>420</v>
      </c>
      <c r="Q16" s="177">
        <f t="shared" si="3"/>
        <v>1961400</v>
      </c>
      <c r="R16" s="214">
        <f t="shared" si="4"/>
        <v>4296400</v>
      </c>
      <c r="S16" s="220">
        <f t="shared" si="8"/>
        <v>1</v>
      </c>
      <c r="T16" s="377"/>
      <c r="U16" s="103"/>
      <c r="V16" s="217"/>
      <c r="W16" s="211"/>
      <c r="X16" s="102"/>
      <c r="Y16" s="103"/>
      <c r="Z16" s="217"/>
      <c r="AA16" s="211"/>
    </row>
    <row r="17" spans="1:27" ht="18.95" customHeight="1" x14ac:dyDescent="0.15">
      <c r="A17" s="90"/>
      <c r="B17" s="151" t="s">
        <v>91</v>
      </c>
      <c r="C17" s="152"/>
      <c r="D17" s="153"/>
      <c r="E17" s="84" t="s">
        <v>72</v>
      </c>
      <c r="F17" s="185">
        <v>6</v>
      </c>
      <c r="G17" s="205">
        <v>1710</v>
      </c>
      <c r="H17" s="184">
        <f t="shared" si="5"/>
        <v>10260</v>
      </c>
      <c r="I17" s="46">
        <v>0</v>
      </c>
      <c r="J17" s="48">
        <f t="shared" si="0"/>
        <v>0</v>
      </c>
      <c r="K17" s="220">
        <f t="shared" si="6"/>
        <v>0</v>
      </c>
      <c r="L17" s="51">
        <v>3</v>
      </c>
      <c r="M17" s="48">
        <f t="shared" si="1"/>
        <v>5130</v>
      </c>
      <c r="N17" s="214">
        <f t="shared" si="2"/>
        <v>5130</v>
      </c>
      <c r="O17" s="220">
        <f t="shared" si="7"/>
        <v>0.5</v>
      </c>
      <c r="P17" s="49">
        <v>3</v>
      </c>
      <c r="Q17" s="177">
        <f t="shared" si="3"/>
        <v>5130</v>
      </c>
      <c r="R17" s="214">
        <f t="shared" si="4"/>
        <v>10260</v>
      </c>
      <c r="S17" s="220">
        <f t="shared" si="8"/>
        <v>1</v>
      </c>
      <c r="T17" s="377"/>
      <c r="U17" s="50"/>
      <c r="V17" s="214"/>
      <c r="W17" s="211"/>
      <c r="X17" s="102"/>
      <c r="Y17" s="107"/>
      <c r="Z17" s="214"/>
      <c r="AA17" s="211"/>
    </row>
    <row r="18" spans="1:27" ht="18.95" customHeight="1" x14ac:dyDescent="0.15">
      <c r="A18" s="88"/>
      <c r="B18" s="151" t="s">
        <v>92</v>
      </c>
      <c r="C18" s="152"/>
      <c r="D18" s="153"/>
      <c r="E18" s="84" t="s">
        <v>57</v>
      </c>
      <c r="F18" s="185">
        <v>60</v>
      </c>
      <c r="G18" s="205">
        <v>3000</v>
      </c>
      <c r="H18" s="184">
        <f t="shared" si="5"/>
        <v>180000</v>
      </c>
      <c r="I18" s="46">
        <v>0</v>
      </c>
      <c r="J18" s="48">
        <f t="shared" si="0"/>
        <v>0</v>
      </c>
      <c r="K18" s="220">
        <f t="shared" si="6"/>
        <v>0</v>
      </c>
      <c r="L18" s="51">
        <v>30</v>
      </c>
      <c r="M18" s="48">
        <f t="shared" si="1"/>
        <v>90000</v>
      </c>
      <c r="N18" s="214">
        <f t="shared" si="2"/>
        <v>90000</v>
      </c>
      <c r="O18" s="220">
        <f t="shared" si="7"/>
        <v>0.5</v>
      </c>
      <c r="P18" s="49">
        <v>30</v>
      </c>
      <c r="Q18" s="177">
        <f t="shared" si="3"/>
        <v>90000</v>
      </c>
      <c r="R18" s="214">
        <f t="shared" si="4"/>
        <v>180000</v>
      </c>
      <c r="S18" s="220">
        <f t="shared" si="8"/>
        <v>1</v>
      </c>
      <c r="T18" s="377"/>
      <c r="U18" s="103"/>
      <c r="V18" s="217"/>
      <c r="W18" s="211"/>
      <c r="X18" s="102"/>
      <c r="Y18" s="103"/>
      <c r="Z18" s="217"/>
      <c r="AA18" s="211"/>
    </row>
    <row r="19" spans="1:27" ht="18.95" customHeight="1" x14ac:dyDescent="0.15">
      <c r="A19" s="88"/>
      <c r="B19" s="151" t="s">
        <v>93</v>
      </c>
      <c r="C19" s="152"/>
      <c r="D19" s="153"/>
      <c r="E19" s="84" t="s">
        <v>72</v>
      </c>
      <c r="F19" s="185">
        <v>80</v>
      </c>
      <c r="G19" s="205">
        <v>740</v>
      </c>
      <c r="H19" s="184">
        <f t="shared" si="5"/>
        <v>59200</v>
      </c>
      <c r="I19" s="46">
        <v>23</v>
      </c>
      <c r="J19" s="48">
        <f t="shared" si="0"/>
        <v>17020</v>
      </c>
      <c r="K19" s="220">
        <f t="shared" si="6"/>
        <v>0.28749999999999998</v>
      </c>
      <c r="L19" s="51">
        <v>20</v>
      </c>
      <c r="M19" s="48">
        <f t="shared" si="1"/>
        <v>14800</v>
      </c>
      <c r="N19" s="214">
        <f t="shared" si="2"/>
        <v>31820</v>
      </c>
      <c r="O19" s="220">
        <f t="shared" si="7"/>
        <v>0.53749999999999998</v>
      </c>
      <c r="P19" s="49">
        <v>37</v>
      </c>
      <c r="Q19" s="177">
        <f t="shared" si="3"/>
        <v>27380</v>
      </c>
      <c r="R19" s="214">
        <f t="shared" si="4"/>
        <v>59200</v>
      </c>
      <c r="S19" s="220">
        <f t="shared" si="8"/>
        <v>1</v>
      </c>
      <c r="T19" s="377"/>
      <c r="U19" s="50"/>
      <c r="V19" s="214"/>
      <c r="W19" s="211"/>
      <c r="X19" s="102"/>
      <c r="Y19" s="107"/>
      <c r="Z19" s="214"/>
      <c r="AA19" s="211"/>
    </row>
    <row r="20" spans="1:27" ht="18.95" customHeight="1" x14ac:dyDescent="0.15">
      <c r="A20" s="88"/>
      <c r="B20" s="151" t="s">
        <v>94</v>
      </c>
      <c r="C20" s="152"/>
      <c r="D20" s="153"/>
      <c r="E20" s="84" t="s">
        <v>77</v>
      </c>
      <c r="F20" s="185">
        <v>30</v>
      </c>
      <c r="G20" s="205">
        <v>1990</v>
      </c>
      <c r="H20" s="184">
        <f t="shared" si="5"/>
        <v>59700</v>
      </c>
      <c r="I20" s="46">
        <v>8</v>
      </c>
      <c r="J20" s="48">
        <f t="shared" si="0"/>
        <v>15920</v>
      </c>
      <c r="K20" s="220">
        <f t="shared" si="6"/>
        <v>0.26666666666666666</v>
      </c>
      <c r="L20" s="51">
        <v>10</v>
      </c>
      <c r="M20" s="48">
        <f t="shared" si="1"/>
        <v>19900</v>
      </c>
      <c r="N20" s="214">
        <f t="shared" si="2"/>
        <v>35820</v>
      </c>
      <c r="O20" s="220">
        <f t="shared" si="7"/>
        <v>0.6</v>
      </c>
      <c r="P20" s="49">
        <v>12</v>
      </c>
      <c r="Q20" s="177">
        <f t="shared" si="3"/>
        <v>23880</v>
      </c>
      <c r="R20" s="214">
        <f t="shared" si="4"/>
        <v>59700</v>
      </c>
      <c r="S20" s="220">
        <f t="shared" si="8"/>
        <v>1</v>
      </c>
      <c r="T20" s="377"/>
      <c r="U20" s="103"/>
      <c r="V20" s="217"/>
      <c r="W20" s="211"/>
      <c r="X20" s="102"/>
      <c r="Y20" s="103"/>
      <c r="Z20" s="217"/>
      <c r="AA20" s="211"/>
    </row>
    <row r="21" spans="1:27" ht="18.95" customHeight="1" x14ac:dyDescent="0.15">
      <c r="A21" s="88"/>
      <c r="B21" s="151"/>
      <c r="C21" s="152"/>
      <c r="D21" s="153"/>
      <c r="E21" s="175"/>
      <c r="F21" s="185"/>
      <c r="G21" s="186"/>
      <c r="H21" s="184"/>
      <c r="I21" s="46"/>
      <c r="J21" s="48"/>
      <c r="K21" s="220"/>
      <c r="L21" s="51"/>
      <c r="M21" s="48"/>
      <c r="N21" s="214"/>
      <c r="O21" s="220"/>
      <c r="P21" s="49"/>
      <c r="Q21" s="177"/>
      <c r="R21" s="214"/>
      <c r="S21" s="220"/>
      <c r="T21" s="377"/>
      <c r="U21" s="103"/>
      <c r="V21" s="217"/>
      <c r="W21" s="211"/>
      <c r="X21" s="102"/>
      <c r="Y21" s="103"/>
      <c r="Z21" s="217"/>
      <c r="AA21" s="211"/>
    </row>
    <row r="22" spans="1:27" ht="18.95" customHeight="1" x14ac:dyDescent="0.15">
      <c r="A22" s="88"/>
      <c r="B22" s="151"/>
      <c r="C22" s="152"/>
      <c r="D22" s="153"/>
      <c r="E22" s="175"/>
      <c r="F22" s="185"/>
      <c r="G22" s="186"/>
      <c r="H22" s="184"/>
      <c r="I22" s="46"/>
      <c r="J22" s="48"/>
      <c r="K22" s="220"/>
      <c r="L22" s="51"/>
      <c r="M22" s="48"/>
      <c r="N22" s="214"/>
      <c r="O22" s="220"/>
      <c r="P22" s="49"/>
      <c r="Q22" s="177"/>
      <c r="R22" s="214"/>
      <c r="S22" s="220"/>
      <c r="T22" s="377"/>
      <c r="U22" s="103"/>
      <c r="V22" s="217"/>
      <c r="W22" s="211"/>
      <c r="X22" s="102"/>
      <c r="Y22" s="103"/>
      <c r="Z22" s="217"/>
      <c r="AA22" s="211"/>
    </row>
    <row r="23" spans="1:27" ht="18.95" customHeight="1" x14ac:dyDescent="0.15">
      <c r="A23" s="88"/>
      <c r="B23" s="151"/>
      <c r="C23" s="152"/>
      <c r="D23" s="153"/>
      <c r="E23" s="175"/>
      <c r="F23" s="185"/>
      <c r="G23" s="186"/>
      <c r="H23" s="184"/>
      <c r="I23" s="46"/>
      <c r="J23" s="48"/>
      <c r="K23" s="220"/>
      <c r="L23" s="51"/>
      <c r="M23" s="48"/>
      <c r="N23" s="214"/>
      <c r="O23" s="220"/>
      <c r="P23" s="49"/>
      <c r="Q23" s="177"/>
      <c r="R23" s="214"/>
      <c r="S23" s="220"/>
      <c r="T23" s="377"/>
      <c r="U23" s="103"/>
      <c r="V23" s="217"/>
      <c r="W23" s="211"/>
      <c r="X23" s="102"/>
      <c r="Y23" s="103"/>
      <c r="Z23" s="217"/>
      <c r="AA23" s="211"/>
    </row>
    <row r="24" spans="1:27" ht="18.95" customHeight="1" x14ac:dyDescent="0.15">
      <c r="A24" s="88"/>
      <c r="B24" s="151"/>
      <c r="C24" s="152"/>
      <c r="D24" s="153"/>
      <c r="E24" s="175"/>
      <c r="F24" s="185"/>
      <c r="G24" s="186"/>
      <c r="H24" s="184"/>
      <c r="I24" s="46"/>
      <c r="J24" s="48"/>
      <c r="K24" s="220"/>
      <c r="L24" s="51"/>
      <c r="M24" s="48"/>
      <c r="N24" s="214"/>
      <c r="O24" s="220"/>
      <c r="P24" s="49"/>
      <c r="Q24" s="177"/>
      <c r="R24" s="214"/>
      <c r="S24" s="220"/>
      <c r="T24" s="377"/>
      <c r="U24" s="103"/>
      <c r="V24" s="217"/>
      <c r="W24" s="211"/>
      <c r="X24" s="102"/>
      <c r="Y24" s="103"/>
      <c r="Z24" s="217"/>
      <c r="AA24" s="211"/>
    </row>
    <row r="25" spans="1:27" ht="18.95" customHeight="1" x14ac:dyDescent="0.15">
      <c r="A25" s="88"/>
      <c r="B25" s="151"/>
      <c r="C25" s="152"/>
      <c r="D25" s="153"/>
      <c r="E25" s="175"/>
      <c r="F25" s="185"/>
      <c r="G25" s="186"/>
      <c r="H25" s="184"/>
      <c r="I25" s="46"/>
      <c r="J25" s="48"/>
      <c r="K25" s="211"/>
      <c r="L25" s="51"/>
      <c r="M25" s="48"/>
      <c r="N25" s="214"/>
      <c r="O25" s="211"/>
      <c r="P25" s="105"/>
      <c r="Q25" s="177"/>
      <c r="R25" s="214"/>
      <c r="S25" s="211"/>
      <c r="T25" s="377"/>
      <c r="U25" s="103"/>
      <c r="V25" s="217"/>
      <c r="W25" s="211"/>
      <c r="X25" s="102"/>
      <c r="Y25" s="103"/>
      <c r="Z25" s="217"/>
      <c r="AA25" s="211"/>
    </row>
    <row r="26" spans="1:27" s="123" customFormat="1" ht="18.95" customHeight="1" x14ac:dyDescent="0.15">
      <c r="A26" s="262" t="s">
        <v>61</v>
      </c>
      <c r="B26" s="263"/>
      <c r="C26" s="263"/>
      <c r="D26" s="264"/>
      <c r="E26" s="115"/>
      <c r="F26" s="132"/>
      <c r="G26" s="116"/>
      <c r="H26" s="128">
        <f>SUM(H10:H25)</f>
        <v>12177760</v>
      </c>
      <c r="I26" s="129">
        <f>+J26/H26</f>
        <v>0.29470198131676106</v>
      </c>
      <c r="J26" s="176">
        <f>SUM(J10:J25)</f>
        <v>3588810</v>
      </c>
      <c r="K26" s="221">
        <f t="shared" si="6"/>
        <v>0.29470198131676106</v>
      </c>
      <c r="L26" s="129"/>
      <c r="M26" s="176">
        <f>SUM(M10:M25)</f>
        <v>3843730</v>
      </c>
      <c r="N26" s="215">
        <f>SUM(N10:N25)</f>
        <v>7432540</v>
      </c>
      <c r="O26" s="221">
        <f>+N26/H26</f>
        <v>0.61033720487183196</v>
      </c>
      <c r="P26" s="119"/>
      <c r="Q26" s="176">
        <f>SUM(Q10:Q25)</f>
        <v>4745220</v>
      </c>
      <c r="R26" s="215">
        <f>SUM(R10:R25)</f>
        <v>12177760</v>
      </c>
      <c r="S26" s="221">
        <f>+R26/H26</f>
        <v>1</v>
      </c>
      <c r="T26" s="378"/>
      <c r="U26" s="120"/>
      <c r="V26" s="218"/>
      <c r="W26" s="212"/>
      <c r="X26" s="121"/>
      <c r="Y26" s="122"/>
      <c r="Z26" s="218"/>
      <c r="AA26" s="212"/>
    </row>
    <row r="27" spans="1:27" ht="18.95" customHeight="1" x14ac:dyDescent="0.15">
      <c r="A27" s="155" t="s">
        <v>66</v>
      </c>
      <c r="B27" s="92"/>
      <c r="C27" s="156"/>
      <c r="D27" s="154"/>
      <c r="E27" s="95"/>
      <c r="F27" s="187"/>
      <c r="G27" s="186"/>
      <c r="H27" s="188"/>
      <c r="I27" s="133"/>
      <c r="J27" s="48"/>
      <c r="K27" s="211"/>
      <c r="L27" s="51"/>
      <c r="M27" s="48"/>
      <c r="N27" s="214"/>
      <c r="O27" s="211"/>
      <c r="P27" s="105"/>
      <c r="Q27" s="50"/>
      <c r="R27" s="214"/>
      <c r="S27" s="211"/>
      <c r="T27" s="377"/>
      <c r="U27" s="50"/>
      <c r="V27" s="214"/>
      <c r="W27" s="211"/>
      <c r="X27" s="102"/>
      <c r="Y27" s="107"/>
      <c r="Z27" s="214"/>
      <c r="AA27" s="211"/>
    </row>
    <row r="28" spans="1:27" ht="18.95" customHeight="1" x14ac:dyDescent="0.15">
      <c r="A28" s="91"/>
      <c r="B28" s="157" t="s">
        <v>67</v>
      </c>
      <c r="C28" s="156"/>
      <c r="D28" s="154"/>
      <c r="E28" s="163" t="s">
        <v>78</v>
      </c>
      <c r="F28" s="185">
        <v>8</v>
      </c>
      <c r="G28" s="186">
        <v>15000</v>
      </c>
      <c r="H28" s="184">
        <f t="shared" ref="H28:H34" si="9">+G28*F28</f>
        <v>120000</v>
      </c>
      <c r="I28" s="133">
        <v>0</v>
      </c>
      <c r="J28" s="48">
        <f>+G28*I28</f>
        <v>0</v>
      </c>
      <c r="K28" s="220">
        <f t="shared" ref="K28:K34" si="10">+J28/H28</f>
        <v>0</v>
      </c>
      <c r="L28" s="51">
        <v>4</v>
      </c>
      <c r="M28" s="48">
        <f>+L28*G28</f>
        <v>60000</v>
      </c>
      <c r="N28" s="214">
        <f t="shared" ref="N28:N34" si="11">+M28+J28</f>
        <v>60000</v>
      </c>
      <c r="O28" s="220">
        <f>+N28/H28</f>
        <v>0.5</v>
      </c>
      <c r="P28" s="105">
        <v>4</v>
      </c>
      <c r="Q28" s="177">
        <f>+P28*G28</f>
        <v>60000</v>
      </c>
      <c r="R28" s="214">
        <f t="shared" ref="R28:R34" si="12">+Q28+N28</f>
        <v>120000</v>
      </c>
      <c r="S28" s="220">
        <f>+R28/H28</f>
        <v>1</v>
      </c>
      <c r="T28" s="377"/>
      <c r="U28" s="50"/>
      <c r="V28" s="214"/>
      <c r="W28" s="211"/>
      <c r="X28" s="102"/>
      <c r="Y28" s="107"/>
      <c r="Z28" s="214"/>
      <c r="AA28" s="211"/>
    </row>
    <row r="29" spans="1:27" ht="18.95" customHeight="1" x14ac:dyDescent="0.15">
      <c r="A29" s="91"/>
      <c r="B29" s="157" t="s">
        <v>67</v>
      </c>
      <c r="C29" s="156"/>
      <c r="D29" s="154"/>
      <c r="E29" s="163" t="s">
        <v>59</v>
      </c>
      <c r="F29" s="185">
        <v>20</v>
      </c>
      <c r="G29" s="186">
        <v>10140</v>
      </c>
      <c r="H29" s="184">
        <f t="shared" si="9"/>
        <v>202800</v>
      </c>
      <c r="I29" s="133">
        <v>4.0999999999999996</v>
      </c>
      <c r="J29" s="48">
        <f>+G29*I29</f>
        <v>41574</v>
      </c>
      <c r="K29" s="220">
        <f t="shared" si="10"/>
        <v>0.20499999999999999</v>
      </c>
      <c r="L29" s="51">
        <v>10.3</v>
      </c>
      <c r="M29" s="48">
        <f>+L29*G29</f>
        <v>104442</v>
      </c>
      <c r="N29" s="214">
        <f t="shared" si="11"/>
        <v>146016</v>
      </c>
      <c r="O29" s="220">
        <f t="shared" ref="O29:O34" si="13">+N29/H29</f>
        <v>0.72</v>
      </c>
      <c r="P29" s="105">
        <v>5.6</v>
      </c>
      <c r="Q29" s="177">
        <f>+P29*G29</f>
        <v>56784</v>
      </c>
      <c r="R29" s="214">
        <f t="shared" si="12"/>
        <v>202800</v>
      </c>
      <c r="S29" s="220">
        <f t="shared" ref="S29:S34" si="14">+R29/H29</f>
        <v>1</v>
      </c>
      <c r="T29" s="377"/>
      <c r="U29" s="50"/>
      <c r="V29" s="214"/>
      <c r="W29" s="211"/>
      <c r="X29" s="102"/>
      <c r="Y29" s="107"/>
      <c r="Z29" s="214"/>
      <c r="AA29" s="211"/>
    </row>
    <row r="30" spans="1:27" ht="18.95" customHeight="1" x14ac:dyDescent="0.15">
      <c r="A30" s="91"/>
      <c r="B30" s="157" t="s">
        <v>68</v>
      </c>
      <c r="C30" s="156"/>
      <c r="D30" s="154"/>
      <c r="E30" s="163" t="s">
        <v>8</v>
      </c>
      <c r="F30" s="208">
        <v>1</v>
      </c>
      <c r="G30" s="186">
        <v>300000</v>
      </c>
      <c r="H30" s="184">
        <f t="shared" si="9"/>
        <v>300000</v>
      </c>
      <c r="I30" s="133">
        <v>0.4</v>
      </c>
      <c r="J30" s="48">
        <f>+G30*I30</f>
        <v>120000</v>
      </c>
      <c r="K30" s="220">
        <f t="shared" si="10"/>
        <v>0.4</v>
      </c>
      <c r="L30" s="51">
        <v>0.3</v>
      </c>
      <c r="M30" s="48">
        <f>+L30*G30</f>
        <v>90000</v>
      </c>
      <c r="N30" s="214">
        <f t="shared" si="11"/>
        <v>210000</v>
      </c>
      <c r="O30" s="220">
        <f t="shared" si="13"/>
        <v>0.7</v>
      </c>
      <c r="P30" s="105">
        <v>0.3</v>
      </c>
      <c r="Q30" s="177">
        <f>+P30*G30</f>
        <v>90000</v>
      </c>
      <c r="R30" s="214">
        <f t="shared" si="12"/>
        <v>300000</v>
      </c>
      <c r="S30" s="220">
        <f t="shared" si="14"/>
        <v>1</v>
      </c>
      <c r="T30" s="377"/>
      <c r="U30" s="50"/>
      <c r="V30" s="214"/>
      <c r="W30" s="211"/>
      <c r="X30" s="102"/>
      <c r="Y30" s="107"/>
      <c r="Z30" s="214"/>
      <c r="AA30" s="211"/>
    </row>
    <row r="31" spans="1:27" ht="18.95" customHeight="1" x14ac:dyDescent="0.15">
      <c r="A31" s="91"/>
      <c r="B31" s="157" t="s">
        <v>68</v>
      </c>
      <c r="C31" s="93"/>
      <c r="D31" s="94"/>
      <c r="E31" s="163" t="s">
        <v>8</v>
      </c>
      <c r="F31" s="208">
        <v>1</v>
      </c>
      <c r="G31" s="186">
        <v>600000</v>
      </c>
      <c r="H31" s="184">
        <f t="shared" si="9"/>
        <v>600000</v>
      </c>
      <c r="I31" s="133">
        <v>0.4</v>
      </c>
      <c r="J31" s="48">
        <f>+G31*I31</f>
        <v>240000</v>
      </c>
      <c r="K31" s="220">
        <f t="shared" si="10"/>
        <v>0.4</v>
      </c>
      <c r="L31" s="51">
        <v>0.3</v>
      </c>
      <c r="M31" s="48">
        <f>+L31*G31</f>
        <v>180000</v>
      </c>
      <c r="N31" s="214">
        <f t="shared" si="11"/>
        <v>420000</v>
      </c>
      <c r="O31" s="220">
        <f t="shared" si="13"/>
        <v>0.7</v>
      </c>
      <c r="P31" s="105">
        <v>0.3</v>
      </c>
      <c r="Q31" s="177">
        <f>+P31*G31</f>
        <v>180000</v>
      </c>
      <c r="R31" s="214">
        <f t="shared" si="12"/>
        <v>600000</v>
      </c>
      <c r="S31" s="220">
        <f t="shared" si="14"/>
        <v>1</v>
      </c>
      <c r="T31" s="377"/>
      <c r="U31" s="50"/>
      <c r="V31" s="214"/>
      <c r="W31" s="211"/>
      <c r="X31" s="102"/>
      <c r="Y31" s="107"/>
      <c r="Z31" s="214"/>
      <c r="AA31" s="211"/>
    </row>
    <row r="32" spans="1:27" ht="18.95" customHeight="1" x14ac:dyDescent="0.15">
      <c r="A32" s="158" t="s">
        <v>62</v>
      </c>
      <c r="B32" s="159"/>
      <c r="C32" s="160"/>
      <c r="D32" s="161"/>
      <c r="E32" s="163" t="s">
        <v>79</v>
      </c>
      <c r="F32" s="208">
        <v>1.5</v>
      </c>
      <c r="G32" s="186">
        <v>950000</v>
      </c>
      <c r="H32" s="184">
        <f t="shared" si="9"/>
        <v>1425000</v>
      </c>
      <c r="I32" s="133">
        <v>0.6</v>
      </c>
      <c r="J32" s="48">
        <f>+G32*I32</f>
        <v>570000</v>
      </c>
      <c r="K32" s="220">
        <f t="shared" si="10"/>
        <v>0.4</v>
      </c>
      <c r="L32" s="51">
        <v>0.6</v>
      </c>
      <c r="M32" s="48">
        <f>+L32*G32</f>
        <v>570000</v>
      </c>
      <c r="N32" s="214">
        <f t="shared" si="11"/>
        <v>1140000</v>
      </c>
      <c r="O32" s="220">
        <f t="shared" si="13"/>
        <v>0.8</v>
      </c>
      <c r="P32" s="105">
        <v>0.3</v>
      </c>
      <c r="Q32" s="177">
        <f>+P32*G32</f>
        <v>285000</v>
      </c>
      <c r="R32" s="214">
        <f t="shared" si="12"/>
        <v>1425000</v>
      </c>
      <c r="S32" s="220">
        <f t="shared" si="14"/>
        <v>1</v>
      </c>
      <c r="T32" s="377"/>
      <c r="U32" s="103"/>
      <c r="V32" s="217"/>
      <c r="W32" s="211"/>
      <c r="X32" s="102"/>
      <c r="Y32" s="103"/>
      <c r="Z32" s="217"/>
      <c r="AA32" s="211"/>
    </row>
    <row r="33" spans="1:27" ht="18.95" customHeight="1" x14ac:dyDescent="0.15">
      <c r="A33" s="158" t="s">
        <v>69</v>
      </c>
      <c r="B33" s="159"/>
      <c r="C33" s="160"/>
      <c r="D33" s="161"/>
      <c r="E33" s="163" t="s">
        <v>8</v>
      </c>
      <c r="F33" s="209">
        <v>1</v>
      </c>
      <c r="G33" s="186">
        <v>1087330</v>
      </c>
      <c r="H33" s="184">
        <f t="shared" si="9"/>
        <v>1087330</v>
      </c>
      <c r="I33" s="133"/>
      <c r="J33" s="48">
        <v>313533</v>
      </c>
      <c r="K33" s="220">
        <f t="shared" si="10"/>
        <v>0.28835128249933323</v>
      </c>
      <c r="L33" s="51"/>
      <c r="M33" s="48">
        <v>351828</v>
      </c>
      <c r="N33" s="214">
        <f t="shared" si="11"/>
        <v>665361</v>
      </c>
      <c r="O33" s="220">
        <f t="shared" si="13"/>
        <v>0.61192186364765067</v>
      </c>
      <c r="P33" s="105"/>
      <c r="Q33" s="103">
        <v>421969</v>
      </c>
      <c r="R33" s="214">
        <f t="shared" si="12"/>
        <v>1087330</v>
      </c>
      <c r="S33" s="220">
        <f t="shared" si="14"/>
        <v>1</v>
      </c>
      <c r="T33" s="377"/>
      <c r="U33" s="103"/>
      <c r="V33" s="217"/>
      <c r="W33" s="211"/>
      <c r="X33" s="102"/>
      <c r="Y33" s="103"/>
      <c r="Z33" s="217"/>
      <c r="AA33" s="211"/>
    </row>
    <row r="34" spans="1:27" ht="18.95" customHeight="1" x14ac:dyDescent="0.15">
      <c r="A34" s="158" t="s">
        <v>70</v>
      </c>
      <c r="B34" s="162"/>
      <c r="C34" s="160"/>
      <c r="D34" s="161"/>
      <c r="E34" s="163" t="s">
        <v>8</v>
      </c>
      <c r="F34" s="209">
        <v>1</v>
      </c>
      <c r="G34" s="186">
        <v>487110</v>
      </c>
      <c r="H34" s="184">
        <f t="shared" si="9"/>
        <v>487110</v>
      </c>
      <c r="I34" s="133"/>
      <c r="J34" s="48">
        <v>206083</v>
      </c>
      <c r="K34" s="220">
        <f t="shared" si="10"/>
        <v>0.4230728172281415</v>
      </c>
      <c r="L34" s="51"/>
      <c r="M34" s="48">
        <v>120000</v>
      </c>
      <c r="N34" s="214">
        <f t="shared" si="11"/>
        <v>326083</v>
      </c>
      <c r="O34" s="220">
        <f t="shared" si="13"/>
        <v>0.66942374412350392</v>
      </c>
      <c r="P34" s="105"/>
      <c r="Q34" s="103">
        <v>161027</v>
      </c>
      <c r="R34" s="214">
        <f t="shared" si="12"/>
        <v>487110</v>
      </c>
      <c r="S34" s="220">
        <f t="shared" si="14"/>
        <v>1</v>
      </c>
      <c r="T34" s="377"/>
      <c r="U34" s="103"/>
      <c r="V34" s="217"/>
      <c r="W34" s="211"/>
      <c r="X34" s="102"/>
      <c r="Y34" s="103"/>
      <c r="Z34" s="217"/>
      <c r="AA34" s="211"/>
    </row>
    <row r="35" spans="1:27" ht="18.95" customHeight="1" x14ac:dyDescent="0.15">
      <c r="A35" s="158"/>
      <c r="B35" s="162" t="s">
        <v>81</v>
      </c>
      <c r="C35" s="160"/>
      <c r="D35" s="161"/>
      <c r="E35" s="163"/>
      <c r="F35" s="209"/>
      <c r="G35" s="186"/>
      <c r="H35" s="184"/>
      <c r="I35" s="133"/>
      <c r="J35" s="48"/>
      <c r="K35" s="211"/>
      <c r="L35" s="51"/>
      <c r="M35" s="48"/>
      <c r="N35" s="214"/>
      <c r="O35" s="211"/>
      <c r="P35" s="105"/>
      <c r="Q35" s="103"/>
      <c r="R35" s="214"/>
      <c r="S35" s="211"/>
      <c r="T35" s="377"/>
      <c r="U35" s="103"/>
      <c r="V35" s="217"/>
      <c r="W35" s="211"/>
      <c r="X35" s="102"/>
      <c r="Y35" s="103"/>
      <c r="Z35" s="217"/>
      <c r="AA35" s="211"/>
    </row>
    <row r="36" spans="1:27" s="123" customFormat="1" ht="18.95" customHeight="1" x14ac:dyDescent="0.15">
      <c r="A36" s="124" t="s">
        <v>60</v>
      </c>
      <c r="B36" s="125"/>
      <c r="C36" s="126"/>
      <c r="D36" s="127"/>
      <c r="E36" s="115"/>
      <c r="F36" s="132"/>
      <c r="G36" s="116"/>
      <c r="H36" s="135">
        <f>SUM(H26:H34)</f>
        <v>16400000</v>
      </c>
      <c r="I36" s="117"/>
      <c r="J36" s="176">
        <f>SUM(J26:J35)</f>
        <v>5080000</v>
      </c>
      <c r="K36" s="221">
        <f t="shared" ref="K36" si="15">+J36/H36</f>
        <v>0.30975609756097561</v>
      </c>
      <c r="L36" s="118"/>
      <c r="M36" s="176">
        <f>SUM(M26:M35)</f>
        <v>5320000</v>
      </c>
      <c r="N36" s="215">
        <f>SUM(N26:N35)</f>
        <v>10400000</v>
      </c>
      <c r="O36" s="221">
        <f>+N36/H36</f>
        <v>0.63414634146341464</v>
      </c>
      <c r="P36" s="119"/>
      <c r="Q36" s="176">
        <f>SUM(Q26:Q35)</f>
        <v>6000000</v>
      </c>
      <c r="R36" s="215">
        <f>SUM(R26:R35)</f>
        <v>16400000</v>
      </c>
      <c r="S36" s="221">
        <f>+R36/H36</f>
        <v>1</v>
      </c>
      <c r="T36" s="378"/>
      <c r="U36" s="120"/>
      <c r="V36" s="218"/>
      <c r="W36" s="212"/>
      <c r="X36" s="121"/>
      <c r="Y36" s="122"/>
      <c r="Z36" s="218"/>
      <c r="AA36" s="212"/>
    </row>
    <row r="37" spans="1:27" ht="18.95" customHeight="1" x14ac:dyDescent="0.15">
      <c r="A37" s="91"/>
      <c r="B37" s="89"/>
      <c r="C37" s="136"/>
      <c r="D37" s="137"/>
      <c r="E37" s="95"/>
      <c r="F37" s="185"/>
      <c r="G37" s="186"/>
      <c r="H37" s="184"/>
      <c r="I37" s="52"/>
      <c r="J37" s="48"/>
      <c r="K37" s="211"/>
      <c r="L37" s="51"/>
      <c r="M37" s="48"/>
      <c r="N37" s="214"/>
      <c r="O37" s="211"/>
      <c r="P37" s="105"/>
      <c r="Q37" s="50"/>
      <c r="R37" s="214"/>
      <c r="S37" s="211"/>
      <c r="T37" s="377"/>
      <c r="U37" s="50"/>
      <c r="V37" s="214"/>
      <c r="W37" s="211"/>
      <c r="X37" s="102"/>
      <c r="Y37" s="107"/>
      <c r="Z37" s="214"/>
      <c r="AA37" s="211"/>
    </row>
    <row r="38" spans="1:27" ht="18.95" customHeight="1" x14ac:dyDescent="0.15">
      <c r="A38" s="96"/>
      <c r="B38" s="97"/>
      <c r="C38" s="138"/>
      <c r="D38" s="139"/>
      <c r="E38" s="98"/>
      <c r="F38" s="189"/>
      <c r="G38" s="190"/>
      <c r="H38" s="191"/>
      <c r="I38" s="99"/>
      <c r="J38" s="101"/>
      <c r="K38" s="213"/>
      <c r="L38" s="100"/>
      <c r="M38" s="101"/>
      <c r="N38" s="216"/>
      <c r="O38" s="213"/>
      <c r="P38" s="106"/>
      <c r="Q38" s="130"/>
      <c r="R38" s="216"/>
      <c r="S38" s="213"/>
      <c r="T38" s="379"/>
      <c r="U38" s="130"/>
      <c r="V38" s="216"/>
      <c r="W38" s="213"/>
      <c r="X38" s="104"/>
      <c r="Y38" s="131"/>
      <c r="Z38" s="216"/>
      <c r="AA38" s="213"/>
    </row>
  </sheetData>
  <mergeCells count="39">
    <mergeCell ref="F7:H7"/>
    <mergeCell ref="T7:W7"/>
    <mergeCell ref="X7:AA7"/>
    <mergeCell ref="X5:Z5"/>
    <mergeCell ref="F6:H6"/>
    <mergeCell ref="I6:J6"/>
    <mergeCell ref="L6:N6"/>
    <mergeCell ref="P6:R6"/>
    <mergeCell ref="T6:V6"/>
    <mergeCell ref="X6:Z6"/>
    <mergeCell ref="F5:H5"/>
    <mergeCell ref="I5:J5"/>
    <mergeCell ref="L5:N5"/>
    <mergeCell ref="P5:R5"/>
    <mergeCell ref="T5:V5"/>
    <mergeCell ref="T3:V3"/>
    <mergeCell ref="X3:Z3"/>
    <mergeCell ref="F4:H4"/>
    <mergeCell ref="I4:J4"/>
    <mergeCell ref="L4:N4"/>
    <mergeCell ref="P4:R4"/>
    <mergeCell ref="T4:V4"/>
    <mergeCell ref="X4:Z4"/>
    <mergeCell ref="A26:D26"/>
    <mergeCell ref="I1:R2"/>
    <mergeCell ref="F3:H3"/>
    <mergeCell ref="I3:J3"/>
    <mergeCell ref="L3:N3"/>
    <mergeCell ref="P3:R3"/>
    <mergeCell ref="A1:H2"/>
    <mergeCell ref="A7:D8"/>
    <mergeCell ref="A3:E3"/>
    <mergeCell ref="A4:E4"/>
    <mergeCell ref="A5:E5"/>
    <mergeCell ref="A6:E6"/>
    <mergeCell ref="I7:K7"/>
    <mergeCell ref="L7:O7"/>
    <mergeCell ref="P7:S7"/>
    <mergeCell ref="E7:E8"/>
  </mergeCells>
  <phoneticPr fontId="4"/>
  <printOptions horizontalCentered="1"/>
  <pageMargins left="0.25" right="0.25" top="0.75" bottom="0.75" header="0.3" footer="0.3"/>
  <pageSetup paperSize="8" orientation="landscape" r:id="rId1"/>
  <colBreaks count="1" manualBreakCount="1">
    <brk id="1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3"/>
  <sheetViews>
    <sheetView topLeftCell="A10" zoomScaleNormal="100" workbookViewId="0">
      <selection activeCell="K10" sqref="K10"/>
    </sheetView>
  </sheetViews>
  <sheetFormatPr defaultRowHeight="13.5" x14ac:dyDescent="0.15"/>
  <cols>
    <col min="1" max="9" width="9.625" customWidth="1"/>
    <col min="257" max="265" width="9.625" customWidth="1"/>
    <col min="513" max="521" width="9.625" customWidth="1"/>
    <col min="769" max="777" width="9.625" customWidth="1"/>
    <col min="1025" max="1033" width="9.625" customWidth="1"/>
    <col min="1281" max="1289" width="9.625" customWidth="1"/>
    <col min="1537" max="1545" width="9.625" customWidth="1"/>
    <col min="1793" max="1801" width="9.625" customWidth="1"/>
    <col min="2049" max="2057" width="9.625" customWidth="1"/>
    <col min="2305" max="2313" width="9.625" customWidth="1"/>
    <col min="2561" max="2569" width="9.625" customWidth="1"/>
    <col min="2817" max="2825" width="9.625" customWidth="1"/>
    <col min="3073" max="3081" width="9.625" customWidth="1"/>
    <col min="3329" max="3337" width="9.625" customWidth="1"/>
    <col min="3585" max="3593" width="9.625" customWidth="1"/>
    <col min="3841" max="3849" width="9.625" customWidth="1"/>
    <col min="4097" max="4105" width="9.625" customWidth="1"/>
    <col min="4353" max="4361" width="9.625" customWidth="1"/>
    <col min="4609" max="4617" width="9.625" customWidth="1"/>
    <col min="4865" max="4873" width="9.625" customWidth="1"/>
    <col min="5121" max="5129" width="9.625" customWidth="1"/>
    <col min="5377" max="5385" width="9.625" customWidth="1"/>
    <col min="5633" max="5641" width="9.625" customWidth="1"/>
    <col min="5889" max="5897" width="9.625" customWidth="1"/>
    <col min="6145" max="6153" width="9.625" customWidth="1"/>
    <col min="6401" max="6409" width="9.625" customWidth="1"/>
    <col min="6657" max="6665" width="9.625" customWidth="1"/>
    <col min="6913" max="6921" width="9.625" customWidth="1"/>
    <col min="7169" max="7177" width="9.625" customWidth="1"/>
    <col min="7425" max="7433" width="9.625" customWidth="1"/>
    <col min="7681" max="7689" width="9.625" customWidth="1"/>
    <col min="7937" max="7945" width="9.625" customWidth="1"/>
    <col min="8193" max="8201" width="9.625" customWidth="1"/>
    <col min="8449" max="8457" width="9.625" customWidth="1"/>
    <col min="8705" max="8713" width="9.625" customWidth="1"/>
    <col min="8961" max="8969" width="9.625" customWidth="1"/>
    <col min="9217" max="9225" width="9.625" customWidth="1"/>
    <col min="9473" max="9481" width="9.625" customWidth="1"/>
    <col min="9729" max="9737" width="9.625" customWidth="1"/>
    <col min="9985" max="9993" width="9.625" customWidth="1"/>
    <col min="10241" max="10249" width="9.625" customWidth="1"/>
    <col min="10497" max="10505" width="9.625" customWidth="1"/>
    <col min="10753" max="10761" width="9.625" customWidth="1"/>
    <col min="11009" max="11017" width="9.625" customWidth="1"/>
    <col min="11265" max="11273" width="9.625" customWidth="1"/>
    <col min="11521" max="11529" width="9.625" customWidth="1"/>
    <col min="11777" max="11785" width="9.625" customWidth="1"/>
    <col min="12033" max="12041" width="9.625" customWidth="1"/>
    <col min="12289" max="12297" width="9.625" customWidth="1"/>
    <col min="12545" max="12553" width="9.625" customWidth="1"/>
    <col min="12801" max="12809" width="9.625" customWidth="1"/>
    <col min="13057" max="13065" width="9.625" customWidth="1"/>
    <col min="13313" max="13321" width="9.625" customWidth="1"/>
    <col min="13569" max="13577" width="9.625" customWidth="1"/>
    <col min="13825" max="13833" width="9.625" customWidth="1"/>
    <col min="14081" max="14089" width="9.625" customWidth="1"/>
    <col min="14337" max="14345" width="9.625" customWidth="1"/>
    <col min="14593" max="14601" width="9.625" customWidth="1"/>
    <col min="14849" max="14857" width="9.625" customWidth="1"/>
    <col min="15105" max="15113" width="9.625" customWidth="1"/>
    <col min="15361" max="15369" width="9.625" customWidth="1"/>
    <col min="15617" max="15625" width="9.625" customWidth="1"/>
    <col min="15873" max="15881" width="9.625" customWidth="1"/>
    <col min="16129" max="16137" width="9.625" customWidth="1"/>
  </cols>
  <sheetData>
    <row r="1" spans="1:9" s="1" customFormat="1" ht="19.5" customHeight="1" x14ac:dyDescent="0.15">
      <c r="A1" s="53" t="s">
        <v>19</v>
      </c>
    </row>
    <row r="2" spans="1:9" s="1" customFormat="1" ht="24" customHeight="1" x14ac:dyDescent="0.15">
      <c r="A2" s="54" t="s">
        <v>20</v>
      </c>
      <c r="G2" s="304" t="s">
        <v>99</v>
      </c>
      <c r="H2" s="304"/>
      <c r="I2" s="304"/>
    </row>
    <row r="3" spans="1:9" s="1" customFormat="1" ht="16.5" customHeight="1" x14ac:dyDescent="0.15">
      <c r="F3" s="1" t="s">
        <v>21</v>
      </c>
      <c r="G3" s="1" t="s">
        <v>100</v>
      </c>
    </row>
    <row r="4" spans="1:9" s="1" customFormat="1" ht="20.25" customHeight="1" x14ac:dyDescent="0.15">
      <c r="A4" s="305" t="s">
        <v>98</v>
      </c>
      <c r="B4" s="305"/>
      <c r="C4" s="305"/>
      <c r="D4" s="55" t="s">
        <v>22</v>
      </c>
      <c r="G4" s="1" t="s">
        <v>101</v>
      </c>
    </row>
    <row r="5" spans="1:9" s="1" customFormat="1" ht="18" customHeight="1" x14ac:dyDescent="0.15"/>
    <row r="6" spans="1:9" s="1" customFormat="1" ht="21" customHeight="1" x14ac:dyDescent="0.15">
      <c r="A6" s="56" t="s">
        <v>23</v>
      </c>
      <c r="B6" s="306" t="str">
        <f>+注文書内訳!B1</f>
        <v>○○○○〇工事</v>
      </c>
      <c r="C6" s="306"/>
      <c r="D6" s="306"/>
      <c r="E6" s="307"/>
      <c r="F6" s="56" t="s">
        <v>24</v>
      </c>
      <c r="G6" s="308" t="str">
        <f>+注文書内訳!G1</f>
        <v>工期：令和5年1月1日～令和5年12月31日</v>
      </c>
      <c r="H6" s="309"/>
      <c r="I6" s="310"/>
    </row>
    <row r="7" spans="1:9" s="1" customFormat="1" ht="21" customHeight="1" x14ac:dyDescent="0.15">
      <c r="A7" s="57" t="s">
        <v>25</v>
      </c>
      <c r="B7" s="311"/>
      <c r="C7" s="311"/>
      <c r="D7" s="311"/>
      <c r="E7" s="312"/>
      <c r="F7" s="57" t="s">
        <v>26</v>
      </c>
      <c r="G7" s="313">
        <v>44926</v>
      </c>
      <c r="H7" s="311"/>
      <c r="I7" s="314"/>
    </row>
    <row r="8" spans="1:9" s="1" customFormat="1" x14ac:dyDescent="0.15"/>
    <row r="9" spans="1:9" s="1" customFormat="1" x14ac:dyDescent="0.15"/>
    <row r="10" spans="1:9" s="1" customFormat="1" x14ac:dyDescent="0.15">
      <c r="A10" s="316" t="s">
        <v>27</v>
      </c>
      <c r="B10" s="315">
        <f>+注文書内訳!I29</f>
        <v>16400000</v>
      </c>
      <c r="C10" s="315"/>
      <c r="D10" s="316" t="s">
        <v>28</v>
      </c>
      <c r="E10" s="315"/>
      <c r="F10" s="315"/>
      <c r="G10" s="316" t="s">
        <v>29</v>
      </c>
      <c r="H10" s="315"/>
      <c r="I10" s="315"/>
    </row>
    <row r="11" spans="1:9" s="1" customFormat="1" x14ac:dyDescent="0.15">
      <c r="A11" s="316"/>
      <c r="B11" s="315"/>
      <c r="C11" s="315"/>
      <c r="D11" s="316"/>
      <c r="E11" s="315"/>
      <c r="F11" s="315"/>
      <c r="G11" s="316"/>
      <c r="H11" s="315"/>
      <c r="I11" s="315"/>
    </row>
    <row r="12" spans="1:9" s="1" customFormat="1" x14ac:dyDescent="0.15">
      <c r="A12" s="316" t="s">
        <v>30</v>
      </c>
      <c r="B12" s="315"/>
      <c r="C12" s="315"/>
      <c r="D12" s="316" t="s">
        <v>31</v>
      </c>
      <c r="E12" s="315">
        <f>SUM(B10+E10+H10+B12)</f>
        <v>16400000</v>
      </c>
      <c r="F12" s="315"/>
      <c r="G12" s="316" t="s">
        <v>32</v>
      </c>
      <c r="H12" s="315">
        <f>+E12</f>
        <v>16400000</v>
      </c>
      <c r="I12" s="315"/>
    </row>
    <row r="13" spans="1:9" s="1" customFormat="1" x14ac:dyDescent="0.15">
      <c r="A13" s="316"/>
      <c r="B13" s="315"/>
      <c r="C13" s="315"/>
      <c r="D13" s="316"/>
      <c r="E13" s="315"/>
      <c r="F13" s="315"/>
      <c r="G13" s="316"/>
      <c r="H13" s="315"/>
      <c r="I13" s="315"/>
    </row>
    <row r="14" spans="1:9" s="1" customFormat="1" x14ac:dyDescent="0.15">
      <c r="A14" s="58"/>
      <c r="B14" s="74"/>
      <c r="C14" s="74"/>
      <c r="D14" s="58"/>
      <c r="E14" s="74"/>
      <c r="F14" s="74"/>
      <c r="G14" s="58"/>
      <c r="H14" s="74"/>
      <c r="I14" s="74"/>
    </row>
    <row r="15" spans="1:9" s="1" customFormat="1" x14ac:dyDescent="0.15"/>
    <row r="16" spans="1:9" s="1" customFormat="1" ht="16.5" customHeight="1" x14ac:dyDescent="0.15">
      <c r="A16" s="317" t="s">
        <v>104</v>
      </c>
      <c r="B16" s="318"/>
      <c r="C16" s="319" t="s">
        <v>103</v>
      </c>
      <c r="D16" s="320"/>
      <c r="E16" s="321" t="s">
        <v>102</v>
      </c>
      <c r="F16" s="321"/>
      <c r="G16" s="318" t="s">
        <v>33</v>
      </c>
      <c r="H16" s="322"/>
    </row>
    <row r="17" spans="1:8" s="1" customFormat="1" x14ac:dyDescent="0.15">
      <c r="A17" s="323">
        <f>+出来高調書!J36</f>
        <v>5080000</v>
      </c>
      <c r="B17" s="324"/>
      <c r="C17" s="327">
        <f>+出来高調書!M36</f>
        <v>5320000</v>
      </c>
      <c r="D17" s="327"/>
      <c r="E17" s="327">
        <f>+出来高調書!Q36</f>
        <v>6000000</v>
      </c>
      <c r="F17" s="327"/>
      <c r="G17" s="329"/>
      <c r="H17" s="330"/>
    </row>
    <row r="18" spans="1:8" s="1" customFormat="1" x14ac:dyDescent="0.15">
      <c r="A18" s="325"/>
      <c r="B18" s="326"/>
      <c r="C18" s="328"/>
      <c r="D18" s="328"/>
      <c r="E18" s="328"/>
      <c r="F18" s="328"/>
      <c r="G18" s="331"/>
      <c r="H18" s="332"/>
    </row>
    <row r="19" spans="1:8" s="1" customFormat="1" ht="16.5" customHeight="1" x14ac:dyDescent="0.15">
      <c r="A19" s="317" t="s">
        <v>33</v>
      </c>
      <c r="B19" s="318"/>
      <c r="C19" s="321" t="s">
        <v>33</v>
      </c>
      <c r="D19" s="321"/>
      <c r="E19" s="321" t="s">
        <v>33</v>
      </c>
      <c r="F19" s="319"/>
      <c r="G19" s="317" t="s">
        <v>34</v>
      </c>
      <c r="H19" s="322"/>
    </row>
    <row r="20" spans="1:8" s="1" customFormat="1" x14ac:dyDescent="0.15">
      <c r="A20" s="333"/>
      <c r="B20" s="331"/>
      <c r="C20" s="327"/>
      <c r="D20" s="327"/>
      <c r="E20" s="327"/>
      <c r="F20" s="324"/>
      <c r="G20" s="333">
        <f>SUM(A17+C17+E17+G17+A20+C20+E20)</f>
        <v>16400000</v>
      </c>
      <c r="H20" s="332"/>
    </row>
    <row r="21" spans="1:8" s="1" customFormat="1" x14ac:dyDescent="0.15">
      <c r="A21" s="334"/>
      <c r="B21" s="335"/>
      <c r="C21" s="336"/>
      <c r="D21" s="336"/>
      <c r="E21" s="336"/>
      <c r="F21" s="337"/>
      <c r="G21" s="334"/>
      <c r="H21" s="338"/>
    </row>
    <row r="22" spans="1:8" s="1" customFormat="1" x14ac:dyDescent="0.15">
      <c r="A22" s="59"/>
      <c r="B22" s="59"/>
      <c r="C22" s="59"/>
      <c r="D22" s="59"/>
      <c r="E22" s="59"/>
      <c r="F22" s="59"/>
      <c r="G22" s="59"/>
      <c r="H22" s="59"/>
    </row>
    <row r="23" spans="1:8" s="1" customFormat="1" x14ac:dyDescent="0.15">
      <c r="A23" s="75"/>
      <c r="B23" s="75"/>
      <c r="C23" s="75"/>
      <c r="D23" s="75"/>
      <c r="E23" s="75"/>
      <c r="F23" s="75"/>
      <c r="G23" s="75"/>
      <c r="H23" s="75"/>
    </row>
    <row r="24" spans="1:8" s="1" customFormat="1" x14ac:dyDescent="0.15">
      <c r="A24" s="339" t="s">
        <v>35</v>
      </c>
      <c r="B24" s="340"/>
      <c r="C24" s="341"/>
      <c r="D24" s="345"/>
      <c r="E24" s="346"/>
      <c r="F24" s="349">
        <f>SUM(G20)</f>
        <v>16400000</v>
      </c>
      <c r="G24" s="350"/>
      <c r="H24" s="351"/>
    </row>
    <row r="25" spans="1:8" s="1" customFormat="1" x14ac:dyDescent="0.15">
      <c r="A25" s="342"/>
      <c r="B25" s="343"/>
      <c r="C25" s="344"/>
      <c r="D25" s="347"/>
      <c r="E25" s="348"/>
      <c r="F25" s="352"/>
      <c r="G25" s="353"/>
      <c r="H25" s="354"/>
    </row>
    <row r="26" spans="1:8" s="1" customFormat="1" x14ac:dyDescent="0.15">
      <c r="A26" s="342" t="s">
        <v>36</v>
      </c>
      <c r="B26" s="343"/>
      <c r="C26" s="344"/>
      <c r="D26" s="347"/>
      <c r="E26" s="348"/>
      <c r="F26" s="352">
        <f>+A17+C17</f>
        <v>10400000</v>
      </c>
      <c r="G26" s="353"/>
      <c r="H26" s="354"/>
    </row>
    <row r="27" spans="1:8" s="1" customFormat="1" x14ac:dyDescent="0.15">
      <c r="A27" s="342"/>
      <c r="B27" s="343"/>
      <c r="C27" s="344"/>
      <c r="D27" s="347"/>
      <c r="E27" s="348"/>
      <c r="F27" s="352"/>
      <c r="G27" s="353"/>
      <c r="H27" s="354"/>
    </row>
    <row r="28" spans="1:8" s="1" customFormat="1" x14ac:dyDescent="0.15">
      <c r="A28" s="342" t="s">
        <v>37</v>
      </c>
      <c r="B28" s="343"/>
      <c r="C28" s="344"/>
      <c r="D28" s="347"/>
      <c r="E28" s="348"/>
      <c r="F28" s="352">
        <f>+F26*0.9</f>
        <v>9360000</v>
      </c>
      <c r="G28" s="353"/>
      <c r="H28" s="354"/>
    </row>
    <row r="29" spans="1:8" s="1" customFormat="1" x14ac:dyDescent="0.15">
      <c r="A29" s="342"/>
      <c r="B29" s="343"/>
      <c r="C29" s="344"/>
      <c r="D29" s="347"/>
      <c r="E29" s="348"/>
      <c r="F29" s="352"/>
      <c r="G29" s="353"/>
      <c r="H29" s="354"/>
    </row>
    <row r="30" spans="1:8" s="1" customFormat="1" x14ac:dyDescent="0.15">
      <c r="A30" s="342" t="s">
        <v>38</v>
      </c>
      <c r="B30" s="343"/>
      <c r="C30" s="344"/>
      <c r="D30" s="347"/>
      <c r="E30" s="348"/>
      <c r="F30" s="352">
        <f>SUM(F24-F26)</f>
        <v>6000000</v>
      </c>
      <c r="G30" s="353"/>
      <c r="H30" s="354"/>
    </row>
    <row r="31" spans="1:8" s="1" customFormat="1" x14ac:dyDescent="0.15">
      <c r="A31" s="342"/>
      <c r="B31" s="343"/>
      <c r="C31" s="344"/>
      <c r="D31" s="347"/>
      <c r="E31" s="348"/>
      <c r="F31" s="352"/>
      <c r="G31" s="353"/>
      <c r="H31" s="354"/>
    </row>
    <row r="32" spans="1:8" s="1" customFormat="1" x14ac:dyDescent="0.15">
      <c r="A32" s="342" t="s">
        <v>39</v>
      </c>
      <c r="B32" s="343"/>
      <c r="C32" s="344"/>
      <c r="D32" s="355"/>
      <c r="E32" s="355"/>
      <c r="F32" s="352">
        <f>+F30*90%</f>
        <v>5400000</v>
      </c>
      <c r="G32" s="353"/>
      <c r="H32" s="354"/>
    </row>
    <row r="33" spans="1:9" s="1" customFormat="1" x14ac:dyDescent="0.15">
      <c r="A33" s="342"/>
      <c r="B33" s="343"/>
      <c r="C33" s="344"/>
      <c r="D33" s="356"/>
      <c r="E33" s="356"/>
      <c r="F33" s="352"/>
      <c r="G33" s="353"/>
      <c r="H33" s="354"/>
    </row>
    <row r="34" spans="1:9" s="1" customFormat="1" x14ac:dyDescent="0.15">
      <c r="A34" s="342" t="s">
        <v>40</v>
      </c>
      <c r="B34" s="343"/>
      <c r="C34" s="344"/>
      <c r="D34" s="347"/>
      <c r="E34" s="348"/>
      <c r="F34" s="352">
        <f>SUM(F32*10%)</f>
        <v>540000</v>
      </c>
      <c r="G34" s="353"/>
      <c r="H34" s="354"/>
    </row>
    <row r="35" spans="1:9" s="1" customFormat="1" x14ac:dyDescent="0.15">
      <c r="A35" s="342"/>
      <c r="B35" s="343"/>
      <c r="C35" s="344"/>
      <c r="D35" s="347"/>
      <c r="E35" s="348"/>
      <c r="F35" s="352"/>
      <c r="G35" s="353"/>
      <c r="H35" s="354"/>
    </row>
    <row r="36" spans="1:9" s="1" customFormat="1" x14ac:dyDescent="0.15">
      <c r="A36" s="342" t="s">
        <v>41</v>
      </c>
      <c r="B36" s="343"/>
      <c r="C36" s="344"/>
      <c r="D36" s="347"/>
      <c r="E36" s="348"/>
      <c r="F36" s="352">
        <f>SUM(F32:H35)</f>
        <v>5940000</v>
      </c>
      <c r="G36" s="353"/>
      <c r="H36" s="354"/>
    </row>
    <row r="37" spans="1:9" s="1" customFormat="1" x14ac:dyDescent="0.15">
      <c r="A37" s="359"/>
      <c r="B37" s="360"/>
      <c r="C37" s="361"/>
      <c r="D37" s="362"/>
      <c r="E37" s="312"/>
      <c r="F37" s="363"/>
      <c r="G37" s="364"/>
      <c r="H37" s="365"/>
    </row>
    <row r="38" spans="1:9" s="1" customFormat="1" x14ac:dyDescent="0.15">
      <c r="A38" s="60"/>
    </row>
    <row r="39" spans="1:9" s="1" customFormat="1" x14ac:dyDescent="0.15"/>
    <row r="40" spans="1:9" s="1" customFormat="1" x14ac:dyDescent="0.15">
      <c r="A40" s="1" t="s">
        <v>42</v>
      </c>
      <c r="F40" s="61"/>
      <c r="G40" s="61"/>
      <c r="H40" s="62"/>
      <c r="I40" s="63"/>
    </row>
    <row r="41" spans="1:9" s="1" customFormat="1" x14ac:dyDescent="0.15">
      <c r="A41" s="64" t="s">
        <v>43</v>
      </c>
      <c r="F41" s="366"/>
      <c r="G41" s="366"/>
      <c r="H41" s="366"/>
      <c r="I41" s="357"/>
    </row>
    <row r="42" spans="1:9" s="1" customFormat="1" x14ac:dyDescent="0.15">
      <c r="A42" s="64" t="s">
        <v>44</v>
      </c>
      <c r="F42" s="366"/>
      <c r="G42" s="366"/>
      <c r="H42" s="366"/>
      <c r="I42" s="357"/>
    </row>
    <row r="43" spans="1:9" s="1" customFormat="1" x14ac:dyDescent="0.15">
      <c r="A43" s="64"/>
      <c r="F43" s="367"/>
      <c r="G43" s="367"/>
      <c r="H43" s="367"/>
      <c r="I43" s="358"/>
    </row>
    <row r="44" spans="1:9" s="1" customFormat="1" x14ac:dyDescent="0.15">
      <c r="A44" s="64" t="s">
        <v>45</v>
      </c>
      <c r="E44" s="74"/>
      <c r="F44" s="74"/>
      <c r="G44" s="74"/>
      <c r="H44" s="74"/>
    </row>
    <row r="45" spans="1:9" s="1" customFormat="1" x14ac:dyDescent="0.15">
      <c r="A45" s="64" t="s">
        <v>46</v>
      </c>
    </row>
    <row r="46" spans="1:9" s="1" customFormat="1" x14ac:dyDescent="0.15">
      <c r="A46" s="64"/>
      <c r="E46" s="65"/>
      <c r="F46" s="66"/>
      <c r="G46" s="67" t="s">
        <v>47</v>
      </c>
      <c r="H46" s="67" t="s">
        <v>48</v>
      </c>
      <c r="I46" s="68"/>
    </row>
    <row r="47" spans="1:9" s="1" customFormat="1" x14ac:dyDescent="0.15">
      <c r="A47" s="64" t="s">
        <v>49</v>
      </c>
      <c r="E47" s="65"/>
      <c r="F47" s="69"/>
      <c r="G47" s="38"/>
      <c r="H47" s="38"/>
      <c r="I47" s="65"/>
    </row>
    <row r="48" spans="1:9" s="1" customFormat="1" x14ac:dyDescent="0.15">
      <c r="A48" s="64"/>
      <c r="E48" s="65"/>
      <c r="F48" s="69" t="s">
        <v>50</v>
      </c>
      <c r="G48" s="38"/>
      <c r="H48" s="38"/>
      <c r="I48" s="65"/>
    </row>
    <row r="49" spans="1:9" s="1" customFormat="1" x14ac:dyDescent="0.15">
      <c r="A49" s="64" t="s">
        <v>51</v>
      </c>
      <c r="E49" s="65"/>
      <c r="F49" s="69"/>
      <c r="G49" s="38"/>
      <c r="H49" s="38"/>
      <c r="I49" s="65"/>
    </row>
    <row r="50" spans="1:9" s="1" customFormat="1" x14ac:dyDescent="0.15">
      <c r="A50" s="64" t="s">
        <v>52</v>
      </c>
      <c r="E50" s="65"/>
      <c r="F50" s="69"/>
      <c r="G50" s="38"/>
      <c r="H50" s="38"/>
      <c r="I50" s="65"/>
    </row>
    <row r="51" spans="1:9" s="1" customFormat="1" x14ac:dyDescent="0.15">
      <c r="E51" s="65"/>
      <c r="F51" s="69" t="s">
        <v>53</v>
      </c>
      <c r="G51" s="38"/>
      <c r="H51" s="38"/>
      <c r="I51" s="65"/>
    </row>
    <row r="52" spans="1:9" s="1" customFormat="1" x14ac:dyDescent="0.15">
      <c r="A52" s="64" t="s">
        <v>54</v>
      </c>
      <c r="E52" s="65"/>
      <c r="F52" s="69"/>
      <c r="G52" s="38"/>
      <c r="H52" s="38"/>
      <c r="I52" s="70" t="s">
        <v>55</v>
      </c>
    </row>
    <row r="53" spans="1:9" s="1" customFormat="1" x14ac:dyDescent="0.15">
      <c r="E53" s="65"/>
      <c r="F53" s="69"/>
      <c r="G53" s="38"/>
      <c r="H53" s="38"/>
      <c r="I53" s="65"/>
    </row>
    <row r="54" spans="1:9" s="1" customFormat="1" x14ac:dyDescent="0.15">
      <c r="E54" s="65"/>
      <c r="F54" s="69" t="s">
        <v>56</v>
      </c>
      <c r="G54" s="38"/>
      <c r="H54" s="38"/>
      <c r="I54" s="65"/>
    </row>
    <row r="55" spans="1:9" s="1" customFormat="1" x14ac:dyDescent="0.15">
      <c r="E55" s="65"/>
      <c r="F55" s="35"/>
      <c r="G55" s="36"/>
      <c r="H55" s="36"/>
      <c r="I55" s="71"/>
    </row>
    <row r="56" spans="1:9" s="1" customFormat="1" x14ac:dyDescent="0.15"/>
    <row r="57" spans="1:9" s="1" customFormat="1" x14ac:dyDescent="0.15"/>
    <row r="58" spans="1:9" s="1" customFormat="1" x14ac:dyDescent="0.15"/>
    <row r="59" spans="1:9" s="1" customFormat="1" x14ac:dyDescent="0.15"/>
    <row r="60" spans="1:9" s="1" customFormat="1" x14ac:dyDescent="0.15"/>
    <row r="61" spans="1:9" s="1" customFormat="1" x14ac:dyDescent="0.15"/>
    <row r="62" spans="1:9" s="1" customFormat="1" x14ac:dyDescent="0.15"/>
    <row r="63" spans="1:9" s="1" customFormat="1" x14ac:dyDescent="0.15"/>
    <row r="64" spans="1:9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pans="2:18" s="1" customFormat="1" x14ac:dyDescent="0.15"/>
    <row r="82" spans="2:18" s="1" customFormat="1" x14ac:dyDescent="0.15"/>
    <row r="83" spans="2:18" s="1" customFormat="1" x14ac:dyDescent="0.15"/>
    <row r="84" spans="2:18" s="1" customFormat="1" x14ac:dyDescent="0.15"/>
    <row r="85" spans="2:18" s="1" customFormat="1" x14ac:dyDescent="0.15"/>
    <row r="86" spans="2:18" s="1" customFormat="1" x14ac:dyDescent="0.15">
      <c r="B86"/>
      <c r="C86"/>
      <c r="D86"/>
      <c r="E86"/>
      <c r="F86"/>
      <c r="G86"/>
      <c r="H86"/>
      <c r="I86"/>
      <c r="K86"/>
      <c r="L86"/>
      <c r="M86"/>
      <c r="N86"/>
      <c r="O86"/>
      <c r="P86"/>
      <c r="Q86"/>
      <c r="R86"/>
    </row>
    <row r="87" spans="2:18" s="1" customFormat="1" x14ac:dyDescent="0.15">
      <c r="B87"/>
      <c r="C87"/>
      <c r="D87"/>
      <c r="E87"/>
      <c r="F87"/>
      <c r="G87"/>
      <c r="H87"/>
      <c r="I87"/>
      <c r="K87"/>
      <c r="L87"/>
      <c r="M87"/>
      <c r="N87"/>
      <c r="O87"/>
      <c r="P87"/>
      <c r="Q87"/>
      <c r="R87"/>
    </row>
    <row r="88" spans="2:18" s="1" customFormat="1" x14ac:dyDescent="0.15">
      <c r="B88"/>
      <c r="C88"/>
      <c r="D88"/>
      <c r="E88"/>
      <c r="F88"/>
      <c r="G88"/>
      <c r="H88"/>
      <c r="I88"/>
      <c r="K88"/>
      <c r="L88"/>
      <c r="M88"/>
      <c r="N88"/>
      <c r="O88"/>
      <c r="P88"/>
      <c r="Q88"/>
      <c r="R88"/>
    </row>
    <row r="89" spans="2:18" s="1" customFormat="1" x14ac:dyDescent="0.15">
      <c r="B89"/>
      <c r="C89"/>
      <c r="D89"/>
      <c r="E89"/>
      <c r="F89"/>
      <c r="G89"/>
      <c r="H89"/>
      <c r="I89"/>
      <c r="K89"/>
      <c r="L89"/>
      <c r="M89"/>
      <c r="N89"/>
      <c r="O89"/>
      <c r="P89"/>
      <c r="Q89"/>
      <c r="R89"/>
    </row>
    <row r="90" spans="2:18" s="1" customFormat="1" x14ac:dyDescent="0.15">
      <c r="B90"/>
      <c r="C90"/>
      <c r="D90"/>
      <c r="E90"/>
      <c r="F90"/>
      <c r="G90"/>
      <c r="H90"/>
      <c r="I90"/>
      <c r="K90"/>
      <c r="L90"/>
      <c r="M90"/>
      <c r="N90"/>
      <c r="O90"/>
      <c r="P90"/>
      <c r="Q90"/>
      <c r="R90"/>
    </row>
    <row r="91" spans="2:18" s="1" customFormat="1" x14ac:dyDescent="0.15">
      <c r="B91"/>
      <c r="C91"/>
      <c r="D91"/>
      <c r="E91"/>
      <c r="F91"/>
      <c r="G91"/>
      <c r="H91"/>
      <c r="I91"/>
      <c r="K91"/>
      <c r="L91"/>
      <c r="M91"/>
      <c r="N91"/>
      <c r="O91"/>
      <c r="P91"/>
      <c r="Q91"/>
      <c r="R91"/>
    </row>
    <row r="92" spans="2:18" s="1" customFormat="1" x14ac:dyDescent="0.15">
      <c r="B92"/>
      <c r="C92"/>
      <c r="D92"/>
      <c r="E92"/>
      <c r="F92"/>
      <c r="G92"/>
      <c r="H92"/>
      <c r="I92"/>
      <c r="K92"/>
      <c r="L92"/>
      <c r="M92"/>
      <c r="N92"/>
      <c r="O92"/>
      <c r="P92"/>
      <c r="Q92"/>
      <c r="R92"/>
    </row>
    <row r="93" spans="2:18" s="1" customFormat="1" x14ac:dyDescent="0.15">
      <c r="B93"/>
      <c r="C93"/>
      <c r="D93"/>
      <c r="E93"/>
      <c r="F93"/>
      <c r="G93"/>
      <c r="H93"/>
      <c r="I93"/>
      <c r="K93"/>
      <c r="L93"/>
      <c r="M93"/>
      <c r="N93"/>
      <c r="O93"/>
      <c r="P93"/>
      <c r="Q93"/>
      <c r="R93"/>
    </row>
  </sheetData>
  <mergeCells count="59">
    <mergeCell ref="I41:I43"/>
    <mergeCell ref="A36:C37"/>
    <mergeCell ref="D36:E37"/>
    <mergeCell ref="F36:H37"/>
    <mergeCell ref="G41:G43"/>
    <mergeCell ref="H41:H43"/>
    <mergeCell ref="F41:F43"/>
    <mergeCell ref="A32:C33"/>
    <mergeCell ref="D32:E33"/>
    <mergeCell ref="F32:H33"/>
    <mergeCell ref="A34:C35"/>
    <mergeCell ref="D34:E35"/>
    <mergeCell ref="F34:H35"/>
    <mergeCell ref="A28:C29"/>
    <mergeCell ref="D28:E29"/>
    <mergeCell ref="F28:H29"/>
    <mergeCell ref="A30:C31"/>
    <mergeCell ref="D30:E31"/>
    <mergeCell ref="F30:H31"/>
    <mergeCell ref="A24:C25"/>
    <mergeCell ref="D24:E25"/>
    <mergeCell ref="F24:H25"/>
    <mergeCell ref="A26:C27"/>
    <mergeCell ref="D26:E27"/>
    <mergeCell ref="F26:H27"/>
    <mergeCell ref="A19:B19"/>
    <mergeCell ref="C19:D19"/>
    <mergeCell ref="E19:F19"/>
    <mergeCell ref="G19:H19"/>
    <mergeCell ref="A20:B21"/>
    <mergeCell ref="C20:D21"/>
    <mergeCell ref="E20:F21"/>
    <mergeCell ref="G20:H21"/>
    <mergeCell ref="A16:B16"/>
    <mergeCell ref="C16:D16"/>
    <mergeCell ref="E16:F16"/>
    <mergeCell ref="G16:H16"/>
    <mergeCell ref="A17:B18"/>
    <mergeCell ref="C17:D18"/>
    <mergeCell ref="E17:F18"/>
    <mergeCell ref="G17:H18"/>
    <mergeCell ref="H12:I13"/>
    <mergeCell ref="A10:A11"/>
    <mergeCell ref="B10:C11"/>
    <mergeCell ref="D10:D11"/>
    <mergeCell ref="E10:F11"/>
    <mergeCell ref="G10:G11"/>
    <mergeCell ref="H10:I11"/>
    <mergeCell ref="A12:A13"/>
    <mergeCell ref="B12:C13"/>
    <mergeCell ref="D12:D13"/>
    <mergeCell ref="E12:F13"/>
    <mergeCell ref="G12:G13"/>
    <mergeCell ref="G2:I2"/>
    <mergeCell ref="A4:C4"/>
    <mergeCell ref="B6:E6"/>
    <mergeCell ref="G6:I6"/>
    <mergeCell ref="B7:E7"/>
    <mergeCell ref="G7:I7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注文書内訳</vt:lpstr>
      <vt:lpstr>出来高調書</vt:lpstr>
      <vt:lpstr>出来高検収書</vt:lpstr>
      <vt:lpstr>出来高調書!Print_Area</vt:lpstr>
      <vt:lpstr>注文書内訳!Print_Area</vt:lpstr>
      <vt:lpstr>出来高調書!Print_Titles</vt:lpstr>
      <vt:lpstr>注文書内訳!Print_Titles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2022-11-22T07:08:34Z</dcterms:created>
  <dcterms:modified xsi:type="dcterms:W3CDTF">2022-11-23T08:22:41Z</dcterms:modified>
</cp:coreProperties>
</file>