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/>
  <xr:revisionPtr revIDLastSave="23" documentId="11_870292CAB663A9CA839D6C9B0CB792EF0A958FDF" xr6:coauthVersionLast="47" xr6:coauthVersionMax="47" xr10:uidLastSave="{992C73E3-0B00-4D80-9166-4C68461719FA}"/>
  <bookViews>
    <workbookView xWindow="28680" yWindow="4425" windowWidth="20730" windowHeight="11160" xr2:uid="{00000000-000D-0000-FFFF-FFFF00000000}"/>
  </bookViews>
  <sheets>
    <sheet name="現場締固め度測定" sheetId="1" r:id="rId1"/>
    <sheet name="試験結果総括表" sheetId="2" r:id="rId2"/>
    <sheet name="試験結果報告書" sheetId="3" r:id="rId3"/>
    <sheet name="工程能力管理図" sheetId="4" r:id="rId4"/>
    <sheet name="現場密度ヒストグラム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D23" i="1"/>
  <c r="D25" i="1"/>
  <c r="D26" i="1" s="1"/>
  <c r="D33" i="1" s="1"/>
  <c r="E33" i="1"/>
  <c r="F33" i="1"/>
  <c r="E27" i="1"/>
  <c r="F27" i="1"/>
  <c r="E26" i="1"/>
  <c r="F26" i="1"/>
  <c r="E25" i="1"/>
  <c r="F25" i="1"/>
  <c r="E22" i="1"/>
  <c r="F22" i="1"/>
  <c r="E18" i="1"/>
  <c r="F18" i="1"/>
  <c r="E16" i="1"/>
  <c r="F16" i="1"/>
  <c r="D27" i="1" l="1"/>
  <c r="D34" i="1"/>
  <c r="D22" i="1"/>
  <c r="D21" i="1"/>
  <c r="D18" i="1"/>
  <c r="D16" i="1"/>
</calcChain>
</file>

<file path=xl/sharedStrings.xml><?xml version="1.0" encoding="utf-8"?>
<sst xmlns="http://schemas.openxmlformats.org/spreadsheetml/2006/main" count="145" uniqueCount="117">
  <si>
    <t>調査名・調査地点　○○〇○○工事</t>
  </si>
  <si>
    <t>試験年月日</t>
  </si>
  <si>
    <t>○○工締固め試験</t>
  </si>
  <si>
    <t>試験者</t>
  </si>
  <si>
    <t>測点</t>
  </si>
  <si>
    <t>路盤仕上り面からの深さ　　　　　</t>
  </si>
  <si>
    <t>ｃｍ</t>
  </si>
  <si>
    <t>工種区分</t>
  </si>
  <si>
    <t>転圧方法</t>
  </si>
  <si>
    <t>土質番号</t>
  </si>
  <si>
    <t>※礫の積比重</t>
  </si>
  <si>
    <t>測定方法（穴の径）</t>
  </si>
  <si>
    <t>①</t>
  </si>
  <si>
    <t>試験前（砂+容器）重量</t>
  </si>
  <si>
    <t>g</t>
  </si>
  <si>
    <t>②</t>
  </si>
  <si>
    <t>試験後（砂+容器）重量</t>
  </si>
  <si>
    <t>③</t>
  </si>
  <si>
    <t>④</t>
  </si>
  <si>
    <t>穴につめた砂の重量［①-（②+③）］</t>
  </si>
  <si>
    <t>⑤</t>
  </si>
  <si>
    <t>g/㎤</t>
  </si>
  <si>
    <t>⑥</t>
  </si>
  <si>
    <t>穴の容積（④/⑤）</t>
  </si>
  <si>
    <t>㎤</t>
  </si>
  <si>
    <t>⑦</t>
  </si>
  <si>
    <t>（湿潤土+容器）重量</t>
  </si>
  <si>
    <t>⑧</t>
  </si>
  <si>
    <t>⑦の容器重量</t>
  </si>
  <si>
    <t>⑨</t>
  </si>
  <si>
    <t>湿潤土重量（⑦-⑧）</t>
  </si>
  <si>
    <t>⑩</t>
  </si>
  <si>
    <t>⑪</t>
  </si>
  <si>
    <t>（乾燥土+容器）重量</t>
  </si>
  <si>
    <t>⑫</t>
  </si>
  <si>
    <t>⑪の容器重量</t>
  </si>
  <si>
    <t>⑬</t>
  </si>
  <si>
    <t>乾燥土重量（⑪-⑫）</t>
  </si>
  <si>
    <t>⑭</t>
  </si>
  <si>
    <t>⑮</t>
  </si>
  <si>
    <t>水の重量（⑨-⑬）</t>
  </si>
  <si>
    <t>⑯</t>
  </si>
  <si>
    <t>含水比ω＝（100×⑮/⑬）</t>
  </si>
  <si>
    <t>％</t>
  </si>
  <si>
    <t>⑰</t>
  </si>
  <si>
    <t>礫の乾燥重量（+38.1mm）</t>
  </si>
  <si>
    <t>⑱</t>
  </si>
  <si>
    <t>混礫率P＝（100×⑰/⑬）</t>
  </si>
  <si>
    <t>⑲</t>
  </si>
  <si>
    <t>⑳</t>
  </si>
  <si>
    <t>締固め度平均値</t>
  </si>
  <si>
    <t>備考</t>
  </si>
  <si>
    <t>　</t>
  </si>
  <si>
    <t>[注]※はあらかじめ室内で試験を行っておく</t>
  </si>
  <si>
    <t>＝</t>
  </si>
  <si>
    <t>1-P</t>
  </si>
  <si>
    <t>+</t>
  </si>
  <si>
    <t>P</t>
  </si>
  <si>
    <t>P：少数で表した混礫率</t>
  </si>
  <si>
    <t>試験結果総括表</t>
  </si>
  <si>
    <t>検査名</t>
  </si>
  <si>
    <t>測点（No．）</t>
  </si>
  <si>
    <t>位置</t>
  </si>
  <si>
    <t>締固度</t>
  </si>
  <si>
    <t>判定</t>
  </si>
  <si>
    <t>試験結果報告書</t>
  </si>
  <si>
    <t>土質名称</t>
  </si>
  <si>
    <t>報告年月日</t>
  </si>
  <si>
    <t>　　　年　　　月　　　日</t>
  </si>
  <si>
    <t>調査名・調査地点</t>
  </si>
  <si>
    <t>調査場所</t>
  </si>
  <si>
    <t>請負会社</t>
  </si>
  <si>
    <t>備考欄：</t>
  </si>
  <si>
    <t>工程能力管理表</t>
  </si>
  <si>
    <t>最高値</t>
  </si>
  <si>
    <t>最低値</t>
  </si>
  <si>
    <t>規格値</t>
  </si>
  <si>
    <t>社内管理地</t>
  </si>
  <si>
    <t>工事名：</t>
  </si>
  <si>
    <t>締固め度（％）</t>
  </si>
  <si>
    <t>骨材名</t>
  </si>
  <si>
    <t>測定者：</t>
  </si>
  <si>
    <t>月日</t>
  </si>
  <si>
    <t>No.2左</t>
  </si>
  <si>
    <t>No.2中</t>
  </si>
  <si>
    <t>No.2右</t>
  </si>
  <si>
    <t>現場密度ヒストグラム</t>
  </si>
  <si>
    <t>番号</t>
  </si>
  <si>
    <t>個数</t>
  </si>
  <si>
    <t>記事</t>
  </si>
  <si>
    <t>○○工</t>
  </si>
  <si>
    <t>97.0％以下</t>
  </si>
  <si>
    <t>98.0％未満～97.0％以上</t>
  </si>
  <si>
    <t>98.5％未満～98.0.％以上</t>
  </si>
  <si>
    <t>98.5％以上～100％未満</t>
  </si>
  <si>
    <t>100％以上</t>
  </si>
  <si>
    <r>
      <t>KODAN　A1214　　　　　　　</t>
    </r>
    <r>
      <rPr>
        <sz val="18"/>
        <color theme="1"/>
        <rFont val="ＭＳ Ｐ明朝"/>
        <family val="1"/>
        <charset val="128"/>
      </rPr>
      <t>現場締固め度測定（突き砂法）</t>
    </r>
  </si>
  <si>
    <r>
      <t>γ</t>
    </r>
    <r>
      <rPr>
        <vertAlign val="subscript"/>
        <sz val="10"/>
        <color theme="1"/>
        <rFont val="ＭＳ Ｐ明朝"/>
        <family val="1"/>
        <charset val="128"/>
      </rPr>
      <t>ｄ１</t>
    </r>
  </si>
  <si>
    <r>
      <t>γ</t>
    </r>
    <r>
      <rPr>
        <vertAlign val="subscript"/>
        <sz val="10"/>
        <color theme="1"/>
        <rFont val="ＭＳ Ｐ明朝"/>
        <family val="1"/>
        <charset val="128"/>
      </rPr>
      <t>ｄ２</t>
    </r>
  </si>
  <si>
    <t>〇〇　〇〇</t>
    <phoneticPr fontId="7"/>
  </si>
  <si>
    <t>最大乾燥密度の補正値　　　　　　　　γdo</t>
    <phoneticPr fontId="7"/>
  </si>
  <si>
    <t>2030年　1月　1日</t>
    <rPh sb="4" eb="5">
      <t>ネン</t>
    </rPh>
    <rPh sb="7" eb="8">
      <t>ガツ</t>
    </rPh>
    <rPh sb="10" eb="11">
      <t>ニチ</t>
    </rPh>
    <phoneticPr fontId="7"/>
  </si>
  <si>
    <r>
      <t>※</t>
    </r>
    <r>
      <rPr>
        <sz val="10"/>
        <color theme="1"/>
        <rFont val="ＭＳ Ｐ明朝"/>
        <family val="1"/>
        <charset val="128"/>
      </rPr>
      <t>ベースプレート中の砂の重量</t>
    </r>
  </si>
  <si>
    <r>
      <t>※</t>
    </r>
    <r>
      <rPr>
        <sz val="10"/>
        <color theme="1"/>
        <rFont val="ＭＳ Ｐ明朝"/>
        <family val="1"/>
        <charset val="128"/>
      </rPr>
      <t>砂の単位体積重量γ</t>
    </r>
    <r>
      <rPr>
        <vertAlign val="subscript"/>
        <sz val="10"/>
        <color theme="1"/>
        <rFont val="ＭＳ Ｐ明朝"/>
        <family val="1"/>
        <charset val="128"/>
      </rPr>
      <t>ｓ</t>
    </r>
  </si>
  <si>
    <r>
      <t>湿潤密度γ</t>
    </r>
    <r>
      <rPr>
        <vertAlign val="subscript"/>
        <sz val="10"/>
        <color theme="1"/>
        <rFont val="ＭＳ Ｐ明朝"/>
        <family val="1"/>
        <charset val="128"/>
      </rPr>
      <t>ｔ</t>
    </r>
    <r>
      <rPr>
        <sz val="10"/>
        <color theme="1"/>
        <rFont val="ＭＳ Ｐ明朝"/>
        <family val="1"/>
        <charset val="128"/>
      </rPr>
      <t>＝（⑨/⑥）</t>
    </r>
  </si>
  <si>
    <r>
      <t>乾燥密度γ</t>
    </r>
    <r>
      <rPr>
        <vertAlign val="subscript"/>
        <sz val="10"/>
        <color theme="1"/>
        <rFont val="ＭＳ Ｐ明朝"/>
        <family val="1"/>
        <charset val="128"/>
      </rPr>
      <t>ｄ</t>
    </r>
    <r>
      <rPr>
        <sz val="10"/>
        <color theme="1"/>
        <rFont val="ＭＳ Ｐ明朝"/>
        <family val="1"/>
        <charset val="128"/>
      </rPr>
      <t>＝（⑬/⑥）</t>
    </r>
  </si>
  <si>
    <r>
      <t>最大乾燥密度γ</t>
    </r>
    <r>
      <rPr>
        <vertAlign val="subscript"/>
        <sz val="10"/>
        <color theme="1"/>
        <rFont val="ＭＳ Ｐ明朝"/>
        <family val="1"/>
        <charset val="128"/>
      </rPr>
      <t>dmax</t>
    </r>
  </si>
  <si>
    <r>
      <t>最大乾燥密度の補正値　γ</t>
    </r>
    <r>
      <rPr>
        <vertAlign val="subscript"/>
        <sz val="10"/>
        <color theme="1"/>
        <rFont val="ＭＳ Ｐ明朝"/>
        <family val="1"/>
        <charset val="128"/>
      </rPr>
      <t>dp</t>
    </r>
  </si>
  <si>
    <r>
      <t>締固め度D</t>
    </r>
    <r>
      <rPr>
        <vertAlign val="subscript"/>
        <sz val="10"/>
        <color theme="1"/>
        <rFont val="ＭＳ Ｐ明朝"/>
        <family val="1"/>
        <charset val="128"/>
      </rPr>
      <t>c</t>
    </r>
    <r>
      <rPr>
        <sz val="10"/>
        <color theme="1"/>
        <rFont val="ＭＳ Ｐ明朝"/>
        <family val="1"/>
        <charset val="128"/>
      </rPr>
      <t>=(100×⑭/⑲又は⑳）</t>
    </r>
  </si>
  <si>
    <t>No.2（左）</t>
    <rPh sb="5" eb="6">
      <t>ヒダリ</t>
    </rPh>
    <phoneticPr fontId="7"/>
  </si>
  <si>
    <t>No.2（中）</t>
    <rPh sb="5" eb="6">
      <t>ナカ</t>
    </rPh>
    <phoneticPr fontId="7"/>
  </si>
  <si>
    <t>No.2（右）</t>
    <rPh sb="5" eb="6">
      <t>ミギ</t>
    </rPh>
    <phoneticPr fontId="7"/>
  </si>
  <si>
    <t>ﾀｲﾔﾛｰﾗｰ</t>
    <phoneticPr fontId="7"/>
  </si>
  <si>
    <t>φ15法</t>
    <rPh sb="3" eb="4">
      <t>ホウ</t>
    </rPh>
    <phoneticPr fontId="7"/>
  </si>
  <si>
    <r>
      <t>γ</t>
    </r>
    <r>
      <rPr>
        <vertAlign val="subscript"/>
        <sz val="9"/>
        <color theme="1"/>
        <rFont val="ＭＳ Ｐ明朝"/>
        <family val="1"/>
        <charset val="128"/>
      </rPr>
      <t>d1</t>
    </r>
    <r>
      <rPr>
        <sz val="9"/>
        <color theme="1"/>
        <rFont val="ＭＳ Ｐ明朝"/>
        <family val="1"/>
        <charset val="128"/>
      </rPr>
      <t>：最大乾燥密度γ</t>
    </r>
    <r>
      <rPr>
        <vertAlign val="subscript"/>
        <sz val="9"/>
        <color theme="1"/>
        <rFont val="ＭＳ Ｐ明朝"/>
        <family val="1"/>
        <charset val="128"/>
      </rPr>
      <t>dmax</t>
    </r>
    <r>
      <rPr>
        <sz val="9"/>
        <color theme="1"/>
        <rFont val="ＭＳ Ｐ明朝"/>
        <family val="1"/>
        <charset val="128"/>
      </rPr>
      <t>（g/㎤）</t>
    </r>
  </si>
  <si>
    <r>
      <t>γ</t>
    </r>
    <r>
      <rPr>
        <vertAlign val="subscript"/>
        <sz val="9"/>
        <color theme="1"/>
        <rFont val="ＭＳ Ｐ明朝"/>
        <family val="1"/>
        <charset val="128"/>
      </rPr>
      <t>d2</t>
    </r>
    <r>
      <rPr>
        <sz val="9"/>
        <color theme="1"/>
        <rFont val="ＭＳ Ｐ明朝"/>
        <family val="1"/>
        <charset val="128"/>
      </rPr>
      <t>：G</t>
    </r>
    <r>
      <rPr>
        <vertAlign val="subscript"/>
        <sz val="9"/>
        <color theme="1"/>
        <rFont val="ＭＳ Ｐ明朝"/>
        <family val="1"/>
        <charset val="128"/>
      </rPr>
      <t>ｂ</t>
    </r>
    <r>
      <rPr>
        <sz val="9"/>
        <color theme="1"/>
        <rFont val="ＭＳ Ｐ明朝"/>
        <family val="1"/>
        <charset val="128"/>
      </rPr>
      <t>γ</t>
    </r>
    <r>
      <rPr>
        <vertAlign val="subscript"/>
        <sz val="9"/>
        <color theme="1"/>
        <rFont val="ＭＳ Ｐ明朝"/>
        <family val="1"/>
        <charset val="128"/>
      </rPr>
      <t>ω</t>
    </r>
    <r>
      <rPr>
        <sz val="9"/>
        <color theme="1"/>
        <rFont val="ＭＳ Ｐ明朝"/>
        <family val="1"/>
        <charset val="128"/>
      </rPr>
      <t>（γ</t>
    </r>
    <r>
      <rPr>
        <vertAlign val="subscript"/>
        <sz val="9"/>
        <color theme="1"/>
        <rFont val="ＭＳ Ｐ明朝"/>
        <family val="1"/>
        <charset val="128"/>
      </rPr>
      <t>ω</t>
    </r>
    <r>
      <rPr>
        <sz val="9"/>
        <color theme="1"/>
        <rFont val="ＭＳ Ｐ明朝"/>
        <family val="1"/>
        <charset val="128"/>
      </rPr>
      <t>は水の単位重量＝1ｇ/㎤，Ｇ</t>
    </r>
    <r>
      <rPr>
        <vertAlign val="subscript"/>
        <sz val="9"/>
        <color theme="1"/>
        <rFont val="ＭＳ Ｐ明朝"/>
        <family val="1"/>
        <charset val="128"/>
      </rPr>
      <t>ｂ</t>
    </r>
    <r>
      <rPr>
        <sz val="9"/>
        <color theme="1"/>
        <rFont val="ＭＳ Ｐ明朝"/>
        <family val="1"/>
        <charset val="128"/>
      </rPr>
      <t>は礫の積比重）</t>
    </r>
  </si>
  <si>
    <t>路床工</t>
    <rPh sb="0" eb="3">
      <t>ロショウコウ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</si>
</sst>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vertAlign val="subscript"/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vertAlign val="superscript"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bscript"/>
      <sz val="9"/>
      <color theme="1"/>
      <name val="ＭＳ Ｐ明朝"/>
      <family val="1"/>
      <charset val="128"/>
    </font>
    <font>
      <sz val="10"/>
      <color theme="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5" xfId="0" applyNumberFormat="1" applyFont="1" applyBorder="1">
      <alignment vertical="center"/>
    </xf>
    <xf numFmtId="0" fontId="4" fillId="0" borderId="25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NumberFormat="1" applyFont="1" applyBorder="1">
      <alignment vertical="center"/>
    </xf>
    <xf numFmtId="0" fontId="5" fillId="0" borderId="24" xfId="0" applyNumberFormat="1" applyFont="1" applyBorder="1" applyAlignment="1">
      <alignment horizontal="distributed" vertical="center"/>
    </xf>
    <xf numFmtId="0" fontId="5" fillId="0" borderId="24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4" xfId="0" applyNumberFormat="1" applyFont="1" applyBorder="1" applyAlignment="1">
      <alignment horizontal="center" vertical="center" shrinkToFit="1"/>
    </xf>
    <xf numFmtId="0" fontId="13" fillId="0" borderId="24" xfId="0" applyNumberFormat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27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" fillId="0" borderId="30" xfId="0" applyNumberFormat="1" applyFont="1" applyBorder="1">
      <alignment vertical="center"/>
    </xf>
    <xf numFmtId="0" fontId="5" fillId="0" borderId="30" xfId="0" applyNumberFormat="1" applyFont="1" applyBorder="1" applyAlignment="1">
      <alignment horizontal="distributed" vertical="center"/>
    </xf>
    <xf numFmtId="0" fontId="5" fillId="0" borderId="30" xfId="0" applyNumberFormat="1" applyFont="1" applyBorder="1" applyAlignment="1">
      <alignment horizontal="right" vertical="center"/>
    </xf>
    <xf numFmtId="0" fontId="12" fillId="0" borderId="31" xfId="0" applyNumberFormat="1" applyFont="1" applyBorder="1" applyAlignment="1">
      <alignment horizontal="center" vertical="center"/>
    </xf>
    <xf numFmtId="0" fontId="12" fillId="0" borderId="32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right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distributed" vertical="center"/>
    </xf>
    <xf numFmtId="0" fontId="5" fillId="0" borderId="33" xfId="0" applyFont="1" applyBorder="1">
      <alignment vertical="center"/>
    </xf>
    <xf numFmtId="0" fontId="5" fillId="0" borderId="33" xfId="0" applyNumberFormat="1" applyFont="1" applyBorder="1" applyAlignment="1">
      <alignment horizontal="distributed" vertical="center"/>
    </xf>
    <xf numFmtId="0" fontId="5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176" fontId="12" fillId="0" borderId="35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4" xfId="0" applyNumberFormat="1" applyFont="1" applyBorder="1" applyAlignment="1">
      <alignment horizontal="left" vertical="center"/>
    </xf>
    <xf numFmtId="0" fontId="3" fillId="0" borderId="24" xfId="0" applyNumberFormat="1" applyFont="1" applyBorder="1" applyAlignment="1">
      <alignment horizontal="left" vertical="center"/>
    </xf>
    <xf numFmtId="5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0" fontId="14" fillId="0" borderId="22" xfId="0" applyNumberFormat="1" applyFont="1" applyBorder="1" applyAlignment="1">
      <alignment horizontal="distributed" vertical="center" indent="2"/>
    </xf>
    <xf numFmtId="0" fontId="4" fillId="0" borderId="0" xfId="0" applyNumberFormat="1" applyFont="1" applyBorder="1" applyAlignment="1">
      <alignment vertical="center"/>
    </xf>
    <xf numFmtId="0" fontId="14" fillId="0" borderId="23" xfId="0" applyNumberFormat="1" applyFont="1" applyBorder="1" applyAlignment="1">
      <alignment horizontal="distributed" vertical="center" indent="2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5" fillId="0" borderId="0" xfId="0" applyNumberFormat="1" applyFont="1" applyAlignment="1">
      <alignment horizontal="distributed" vertical="center" indent="6"/>
    </xf>
    <xf numFmtId="0" fontId="4" fillId="0" borderId="0" xfId="0" applyNumberFormat="1" applyFont="1" applyBorder="1">
      <alignment vertical="center"/>
    </xf>
    <xf numFmtId="0" fontId="4" fillId="0" borderId="7" xfId="0" applyNumberFormat="1" applyFont="1" applyBorder="1">
      <alignment vertical="center"/>
    </xf>
    <xf numFmtId="0" fontId="4" fillId="0" borderId="20" xfId="0" applyNumberFormat="1" applyFont="1" applyBorder="1">
      <alignment vertical="center"/>
    </xf>
    <xf numFmtId="0" fontId="4" fillId="0" borderId="21" xfId="0" applyNumberFormat="1" applyFont="1" applyBorder="1">
      <alignment vertical="center"/>
    </xf>
    <xf numFmtId="0" fontId="15" fillId="0" borderId="0" xfId="0" applyNumberFormat="1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distributed" vertical="center"/>
    </xf>
    <xf numFmtId="0" fontId="5" fillId="0" borderId="7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16" fillId="0" borderId="18" xfId="0" applyFont="1" applyBorder="1">
      <alignment vertical="center"/>
    </xf>
    <xf numFmtId="9" fontId="17" fillId="0" borderId="18" xfId="1" applyFont="1" applyBorder="1">
      <alignment vertical="center"/>
    </xf>
    <xf numFmtId="9" fontId="17" fillId="0" borderId="18" xfId="1" applyNumberFormat="1" applyFont="1" applyBorder="1">
      <alignment vertical="center"/>
    </xf>
    <xf numFmtId="0" fontId="5" fillId="2" borderId="18" xfId="0" applyNumberFormat="1" applyFont="1" applyFill="1" applyBorder="1" applyAlignment="1">
      <alignment horizontal="distributed" vertical="center" indent="1"/>
    </xf>
    <xf numFmtId="56" fontId="5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18" fillId="0" borderId="18" xfId="0" applyFont="1" applyBorder="1">
      <alignment vertical="center"/>
    </xf>
    <xf numFmtId="0" fontId="17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>
      <alignment vertical="center"/>
    </xf>
    <xf numFmtId="0" fontId="4" fillId="0" borderId="15" xfId="0" applyNumberFormat="1" applyFont="1" applyBorder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6" xfId="0" applyNumberFormat="1" applyFont="1" applyBorder="1">
      <alignment vertical="center"/>
    </xf>
    <xf numFmtId="0" fontId="4" fillId="0" borderId="3" xfId="0" applyNumberFormat="1" applyFont="1" applyBorder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0" fontId="4" fillId="0" borderId="17" xfId="0" applyNumberFormat="1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ellipsis" anchor="ctr" anchorCtr="1"/>
          <a:lstStyle/>
          <a:p>
            <a:pPr algn="ctr" defTabSz="914400">
              <a:defRPr sz="1400" b="0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○○工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6378077839555198E-2"/>
          <c:y val="0.154390934844193"/>
          <c:w val="0.95025152237225297"/>
          <c:h val="0.73622015378389305"/>
        </c:manualLayout>
      </c:layout>
      <c:lineChart>
        <c:grouping val="standard"/>
        <c:varyColors val="0"/>
        <c:ser>
          <c:idx val="0"/>
          <c:order val="0"/>
          <c:tx>
            <c:strRef>
              <c:f>工程能力管理図!$A$13</c:f>
              <c:strCache>
                <c:ptCount val="1"/>
              </c:strCache>
            </c:strRef>
          </c:tx>
          <c:spPr>
            <a:ln w="28575" cap="rnd" cmpd="dbl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工程能力管理図!$C$12:$N$12</c:f>
              <c:strCache>
                <c:ptCount val="3"/>
                <c:pt idx="0">
                  <c:v>No.2左</c:v>
                </c:pt>
                <c:pt idx="1">
                  <c:v>No.2中</c:v>
                </c:pt>
                <c:pt idx="2">
                  <c:v>No.2右</c:v>
                </c:pt>
              </c:strCache>
            </c:strRef>
          </c:cat>
          <c:val>
            <c:numRef>
              <c:f>工程能力管理図!$C$13:$N$13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E-4F05-8054-4CF717A9386D}"/>
            </c:ext>
          </c:extLst>
        </c:ser>
        <c:ser>
          <c:idx val="1"/>
          <c:order val="1"/>
          <c:tx>
            <c:strRef>
              <c:f>工程能力管理図!$A$14</c:f>
              <c:strCache>
                <c:ptCount val="1"/>
                <c:pt idx="0">
                  <c:v>締固め度（％）</c:v>
                </c:pt>
              </c:strCache>
            </c:strRef>
          </c:tx>
          <c:spPr>
            <a:ln w="28575" cap="rnd" cmpd="sng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工程能力管理図!$C$12:$N$12</c:f>
              <c:strCache>
                <c:ptCount val="3"/>
                <c:pt idx="0">
                  <c:v>No.2左</c:v>
                </c:pt>
                <c:pt idx="1">
                  <c:v>No.2中</c:v>
                </c:pt>
                <c:pt idx="2">
                  <c:v>No.2右</c:v>
                </c:pt>
              </c:strCache>
            </c:strRef>
          </c:cat>
          <c:val>
            <c:numRef>
              <c:f>工程能力管理図!$C$14:$N$14</c:f>
              <c:numCache>
                <c:formatCode>General</c:formatCode>
                <c:ptCount val="12"/>
                <c:pt idx="0">
                  <c:v>98.6</c:v>
                </c:pt>
                <c:pt idx="1">
                  <c:v>98.6</c:v>
                </c:pt>
                <c:pt idx="2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E-4F05-8054-4CF717A9386D}"/>
            </c:ext>
          </c:extLst>
        </c:ser>
        <c:ser>
          <c:idx val="2"/>
          <c:order val="2"/>
          <c:tx>
            <c:strRef>
              <c:f>工程能力管理図!$B$15</c:f>
              <c:strCache>
                <c:ptCount val="1"/>
              </c:strCache>
            </c:strRef>
          </c:tx>
          <c:spPr>
            <a:ln w="28575" cap="rnd" cmpd="dbl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工程能力管理図!$C$12:$N$12</c:f>
              <c:strCache>
                <c:ptCount val="3"/>
                <c:pt idx="0">
                  <c:v>No.2左</c:v>
                </c:pt>
                <c:pt idx="1">
                  <c:v>No.2中</c:v>
                </c:pt>
                <c:pt idx="2">
                  <c:v>No.2右</c:v>
                </c:pt>
              </c:strCache>
            </c:strRef>
          </c:cat>
          <c:val>
            <c:numRef>
              <c:f>工程能力管理図!$C$15:$N$15</c:f>
              <c:numCache>
                <c:formatCode>General</c:formatCode>
                <c:ptCount val="12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E-4F05-8054-4CF717A9386D}"/>
            </c:ext>
          </c:extLst>
        </c:ser>
        <c:ser>
          <c:idx val="3"/>
          <c:order val="3"/>
          <c:tx>
            <c:strRef>
              <c:f>工程能力管理図!$A$16</c:f>
              <c:strCache>
                <c:ptCount val="1"/>
              </c:strCache>
            </c:strRef>
          </c:tx>
          <c:spPr>
            <a:ln w="28575" cap="rnd" cmpd="dbl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工程能力管理図!$C$12:$N$12</c:f>
              <c:strCache>
                <c:ptCount val="3"/>
                <c:pt idx="0">
                  <c:v>No.2左</c:v>
                </c:pt>
                <c:pt idx="1">
                  <c:v>No.2中</c:v>
                </c:pt>
                <c:pt idx="2">
                  <c:v>No.2右</c:v>
                </c:pt>
              </c:strCache>
            </c:strRef>
          </c:cat>
          <c:val>
            <c:numRef>
              <c:f>工程能力管理図!$C$16:$N$16</c:f>
              <c:numCache>
                <c:formatCode>General</c:formatCode>
                <c:ptCount val="12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E-4F05-8054-4CF717A9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096061"/>
        <c:axId val="991296613"/>
      </c:lineChart>
      <c:catAx>
        <c:axId val="684096061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1296613"/>
        <c:crosses val="autoZero"/>
        <c:auto val="1"/>
        <c:lblAlgn val="ctr"/>
        <c:lblOffset val="100"/>
        <c:noMultiLvlLbl val="1"/>
      </c:catAx>
      <c:valAx>
        <c:axId val="991296613"/>
        <c:scaling>
          <c:orientation val="minMax"/>
          <c:max val="10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096061"/>
        <c:crosses val="autoZero"/>
        <c:crossBetween val="between"/>
        <c:majorUnit val="1"/>
        <c:minorUnit val="0.2"/>
      </c:valAx>
      <c:spPr>
        <a:noFill/>
        <a:ln w="12700" cmpd="sng">
          <a:solidFill>
            <a:schemeClr val="tx1"/>
          </a:solidFill>
          <a:prstDash val="solid"/>
        </a:ln>
        <a:effectLst/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6484075591383602"/>
          <c:y val="5.0537931630874097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sz="90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ja-JP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現場密度ヒストグラム!$C$38:$C$43</c:f>
              <c:strCache>
                <c:ptCount val="6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現場密度ヒストグラム!$B$44:$B$49</c:f>
              <c:strCache>
                <c:ptCount val="5"/>
                <c:pt idx="0">
                  <c:v>97.0％以下</c:v>
                </c:pt>
                <c:pt idx="1">
                  <c:v>98.0％未満～97.0％以上</c:v>
                </c:pt>
                <c:pt idx="2">
                  <c:v>98.5％未満～98.0.％以上</c:v>
                </c:pt>
                <c:pt idx="3">
                  <c:v>98.5％以上～100％未満</c:v>
                </c:pt>
                <c:pt idx="4">
                  <c:v>100％以上</c:v>
                </c:pt>
              </c:strCache>
            </c:strRef>
          </c:cat>
          <c:val>
            <c:numRef>
              <c:f>現場密度ヒストグラム!$C$44:$C$49</c:f>
              <c:numCache>
                <c:formatCode>General</c:formatCode>
                <c:ptCount val="6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A-42B0-8C66-D9763DE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8398583"/>
        <c:axId val="274990196"/>
      </c:barChart>
      <c:catAx>
        <c:axId val="728398583"/>
        <c:scaling>
          <c:orientation val="minMax"/>
        </c:scaling>
        <c:delete val="0"/>
        <c:axPos val="b"/>
        <c:title>
          <c:tx>
            <c:rich>
              <a:bodyPr vertOverflow="ellipsis" anchor="ctr" anchorCtr="1"/>
              <a:lstStyle/>
              <a:p>
                <a:pPr algn="ctr" defTabSz="914400">
                  <a:defRPr sz="1000" kern="12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cap="none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範囲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0" vertOverflow="ellipsis" horzOverflow="overflow" vert="horz" wrap="square" anchor="ctr" anchorCtr="1"/>
          <a:lstStyle/>
          <a:p>
            <a:pPr>
              <a:defRPr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4990196"/>
        <c:crosses val="autoZero"/>
        <c:auto val="1"/>
        <c:lblAlgn val="ctr"/>
        <c:lblOffset val="100"/>
        <c:tickMarkSkip val="1"/>
        <c:noMultiLvlLbl val="0"/>
      </c:catAx>
      <c:valAx>
        <c:axId val="27499019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Overflow="ellipsis" vert="eaVert" anchor="ctr" anchorCtr="1"/>
              <a:lstStyle/>
              <a:p>
                <a:pPr algn="ctr" defTabSz="914400">
                  <a:defRPr sz="1000" kern="12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cap="none" normalizeH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個　　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858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ja-JP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109855</xdr:colOff>
      <xdr:row>16</xdr:row>
      <xdr:rowOff>22225</xdr:rowOff>
    </xdr:from>
    <xdr:to>
      <xdr:col>13</xdr:col>
      <xdr:colOff>747395</xdr:colOff>
      <xdr:row>35</xdr:row>
      <xdr:rowOff>97790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27</xdr:row>
      <xdr:rowOff>114300</xdr:rowOff>
    </xdr:from>
    <xdr:to>
      <xdr:col>8</xdr:col>
      <xdr:colOff>409575</xdr:colOff>
      <xdr:row>28</xdr:row>
      <xdr:rowOff>114300</xdr:rowOff>
    </xdr:to>
    <xdr:sp macro="" textlink="">
      <xdr:nvSpPr>
        <xdr:cNvPr id="4" name="テキスト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952875" y="4648200"/>
          <a:ext cx="1809750" cy="171450"/>
        </a:xfrm>
        <a:prstGeom prst="rect">
          <a:avLst/>
        </a:prstGeom>
      </xdr:spPr>
      <xdr:txBody>
        <a:bodyPr/>
        <a:lstStyle/>
        <a:p>
          <a:r>
            <a:rPr lang="ja-JP" altLang="en-US">
              <a:solidFill>
                <a:srgbClr val="FF0000"/>
              </a:solidFill>
            </a:rPr>
            <a:t>下限管理地</a:t>
          </a:r>
        </a:p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34925</xdr:colOff>
      <xdr:row>26</xdr:row>
      <xdr:rowOff>43815</xdr:rowOff>
    </xdr:from>
    <xdr:to>
      <xdr:col>8</xdr:col>
      <xdr:colOff>396875</xdr:colOff>
      <xdr:row>27</xdr:row>
      <xdr:rowOff>43815</xdr:rowOff>
    </xdr:to>
    <xdr:sp macro="" textlink="">
      <xdr:nvSpPr>
        <xdr:cNvPr id="5" name="テキスト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940175" y="4406265"/>
          <a:ext cx="1809750" cy="171450"/>
        </a:xfrm>
        <a:prstGeom prst="rect">
          <a:avLst/>
        </a:prstGeom>
      </xdr:spPr>
      <xdr:txBody>
        <a:bodyPr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solidFill>
                <a:srgbClr val="92D050"/>
              </a:solidFill>
            </a:rPr>
            <a:t>社内規格値</a:t>
          </a:r>
        </a:p>
      </xdr:txBody>
    </xdr:sp>
    <xdr:clientData/>
  </xdr:twoCellAnchor>
  <xdr:twoCellAnchor>
    <xdr:from>
      <xdr:col>0</xdr:col>
      <xdr:colOff>352425</xdr:colOff>
      <xdr:row>20</xdr:row>
      <xdr:rowOff>56515</xdr:rowOff>
    </xdr:from>
    <xdr:to>
      <xdr:col>3</xdr:col>
      <xdr:colOff>428625</xdr:colOff>
      <xdr:row>21</xdr:row>
      <xdr:rowOff>56515</xdr:rowOff>
    </xdr:to>
    <xdr:sp macro="" textlink="">
      <xdr:nvSpPr>
        <xdr:cNvPr id="6" name="テキスト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52425" y="3390265"/>
          <a:ext cx="1809750" cy="171450"/>
        </a:xfrm>
        <a:prstGeom prst="rect">
          <a:avLst/>
        </a:prstGeom>
        <a:ln w="12700" cmpd="sng">
          <a:solidFill>
            <a:schemeClr val="accent1">
              <a:shade val="50000"/>
            </a:schemeClr>
          </a:solidFill>
          <a:prstDash val="solid"/>
        </a:ln>
      </xdr:spPr>
      <xdr:txBody>
        <a:bodyPr/>
        <a:lstStyle/>
        <a:p>
          <a:r>
            <a:rPr lang="ja-JP" altLang="en-US">
              <a:solidFill>
                <a:sysClr val="windowText" lastClr="000000"/>
              </a:solidFill>
            </a:rPr>
            <a:t>％</a:t>
          </a: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0.38853</cdr:x>
      <cdr:y>0.19318</cdr:y>
    </cdr:from>
    <cdr:to>
      <cdr:x>0.57685</cdr:x>
      <cdr:y>0.24613</cdr:y>
    </cdr:to>
    <cdr:sp macro="" textlink="">
      <cdr:nvSpPr>
        <cdr:cNvPr id="2" name="テキストボックス 1"/>
        <cdr:cNvSpPr txBox="1"/>
      </cdr:nvSpPr>
      <cdr:spPr>
        <a:xfrm xmlns:a="http://schemas.openxmlformats.org/drawingml/2006/main">
          <a:off x="3733800" y="625475"/>
          <a:ext cx="18097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rgbClr val="FF0000"/>
              </a:solidFill>
            </a:rPr>
            <a:t>上限管理地</a:t>
          </a:r>
        </a:p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502285</xdr:colOff>
      <xdr:row>7</xdr:row>
      <xdr:rowOff>34290</xdr:rowOff>
    </xdr:from>
    <xdr:to>
      <xdr:col>13</xdr:col>
      <xdr:colOff>149225</xdr:colOff>
      <xdr:row>33</xdr:row>
      <xdr:rowOff>90805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3"/>
  <sheetViews>
    <sheetView tabSelected="1" view="pageBreakPreview" zoomScaleNormal="100" zoomScaleSheetLayoutView="100" workbookViewId="0">
      <selection activeCell="D24" sqref="D24"/>
    </sheetView>
  </sheetViews>
  <sheetFormatPr defaultColWidth="9" defaultRowHeight="13.5" x14ac:dyDescent="0.15"/>
  <cols>
    <col min="1" max="1" width="2.25" style="1" customWidth="1"/>
    <col min="2" max="2" width="38.25" style="1" customWidth="1"/>
    <col min="3" max="3" width="5" style="2" customWidth="1"/>
    <col min="4" max="6" width="10.5" style="1" customWidth="1"/>
    <col min="7" max="7" width="9.125" style="1" customWidth="1"/>
    <col min="8" max="16384" width="9" style="1"/>
  </cols>
  <sheetData>
    <row r="2" spans="1:7" ht="21" x14ac:dyDescent="0.15">
      <c r="A2" s="49" t="s">
        <v>96</v>
      </c>
      <c r="B2" s="50"/>
      <c r="C2" s="50"/>
      <c r="D2" s="50"/>
      <c r="E2" s="50"/>
      <c r="F2" s="50"/>
      <c r="G2" s="50"/>
    </row>
    <row r="3" spans="1:7" ht="19.5" customHeight="1" x14ac:dyDescent="0.15">
      <c r="B3" s="1" t="s">
        <v>0</v>
      </c>
      <c r="E3" s="1" t="s">
        <v>1</v>
      </c>
      <c r="F3" s="51" t="s">
        <v>101</v>
      </c>
      <c r="G3" s="52"/>
    </row>
    <row r="4" spans="1:7" ht="19.5" customHeight="1" x14ac:dyDescent="0.15">
      <c r="A4" s="3"/>
      <c r="B4" s="3" t="s">
        <v>2</v>
      </c>
      <c r="C4" s="4"/>
      <c r="D4" s="3"/>
      <c r="E4" s="5" t="s">
        <v>3</v>
      </c>
      <c r="F4" s="53" t="s">
        <v>99</v>
      </c>
      <c r="G4" s="53"/>
    </row>
    <row r="5" spans="1:7" ht="8.1" customHeight="1" x14ac:dyDescent="0.15">
      <c r="E5" s="5"/>
      <c r="F5" s="6"/>
      <c r="G5" s="6"/>
    </row>
    <row r="6" spans="1:7" ht="19.5" customHeight="1" x14ac:dyDescent="0.15">
      <c r="A6" s="12"/>
      <c r="B6" s="13" t="s">
        <v>4</v>
      </c>
      <c r="C6" s="14"/>
      <c r="D6" s="18" t="s">
        <v>109</v>
      </c>
      <c r="E6" s="18" t="s">
        <v>110</v>
      </c>
      <c r="F6" s="19" t="s">
        <v>111</v>
      </c>
      <c r="G6" s="20"/>
    </row>
    <row r="7" spans="1:7" ht="18.75" customHeight="1" x14ac:dyDescent="0.15">
      <c r="A7" s="22"/>
      <c r="B7" s="23" t="s">
        <v>5</v>
      </c>
      <c r="C7" s="24" t="s">
        <v>6</v>
      </c>
      <c r="D7" s="25">
        <v>58</v>
      </c>
      <c r="E7" s="25">
        <v>58</v>
      </c>
      <c r="F7" s="26">
        <v>58</v>
      </c>
      <c r="G7" s="27"/>
    </row>
    <row r="8" spans="1:7" ht="18.75" customHeight="1" x14ac:dyDescent="0.15">
      <c r="A8" s="28"/>
      <c r="B8" s="29" t="s">
        <v>7</v>
      </c>
      <c r="C8" s="30"/>
      <c r="D8" s="31" t="s">
        <v>116</v>
      </c>
      <c r="E8" s="31" t="s">
        <v>116</v>
      </c>
      <c r="F8" s="32" t="s">
        <v>116</v>
      </c>
      <c r="G8" s="33"/>
    </row>
    <row r="9" spans="1:7" ht="18.75" customHeight="1" x14ac:dyDescent="0.15">
      <c r="A9" s="28"/>
      <c r="B9" s="29" t="s">
        <v>8</v>
      </c>
      <c r="C9" s="30"/>
      <c r="D9" s="31" t="s">
        <v>112</v>
      </c>
      <c r="E9" s="31" t="s">
        <v>112</v>
      </c>
      <c r="F9" s="32" t="s">
        <v>112</v>
      </c>
      <c r="G9" s="33"/>
    </row>
    <row r="10" spans="1:7" ht="18.75" customHeight="1" x14ac:dyDescent="0.15">
      <c r="A10" s="34"/>
      <c r="B10" s="29" t="s">
        <v>9</v>
      </c>
      <c r="C10" s="35"/>
      <c r="D10" s="36"/>
      <c r="E10" s="36"/>
      <c r="F10" s="37"/>
      <c r="G10" s="38"/>
    </row>
    <row r="11" spans="1:7" ht="18.75" customHeight="1" x14ac:dyDescent="0.15">
      <c r="A11" s="28"/>
      <c r="B11" s="29" t="s">
        <v>10</v>
      </c>
      <c r="C11" s="30"/>
      <c r="D11" s="31"/>
      <c r="E11" s="31"/>
      <c r="F11" s="32"/>
      <c r="G11" s="33"/>
    </row>
    <row r="12" spans="1:7" ht="18.75" customHeight="1" x14ac:dyDescent="0.15">
      <c r="A12" s="34"/>
      <c r="B12" s="29" t="s">
        <v>11</v>
      </c>
      <c r="C12" s="35"/>
      <c r="D12" s="36" t="s">
        <v>113</v>
      </c>
      <c r="E12" s="36" t="s">
        <v>113</v>
      </c>
      <c r="F12" s="37" t="s">
        <v>113</v>
      </c>
      <c r="G12" s="38"/>
    </row>
    <row r="13" spans="1:7" ht="18.75" customHeight="1" x14ac:dyDescent="0.15">
      <c r="A13" s="28" t="s">
        <v>12</v>
      </c>
      <c r="B13" s="29" t="s">
        <v>13</v>
      </c>
      <c r="C13" s="30" t="s">
        <v>14</v>
      </c>
      <c r="D13" s="31">
        <v>5000</v>
      </c>
      <c r="E13" s="31">
        <v>5000</v>
      </c>
      <c r="F13" s="32">
        <v>5000</v>
      </c>
      <c r="G13" s="33"/>
    </row>
    <row r="14" spans="1:7" ht="18.75" customHeight="1" x14ac:dyDescent="0.15">
      <c r="A14" s="34" t="s">
        <v>15</v>
      </c>
      <c r="B14" s="29" t="s">
        <v>16</v>
      </c>
      <c r="C14" s="35" t="s">
        <v>14</v>
      </c>
      <c r="D14" s="36">
        <v>1921</v>
      </c>
      <c r="E14" s="36">
        <v>1985</v>
      </c>
      <c r="F14" s="37">
        <v>1792</v>
      </c>
      <c r="G14" s="38"/>
    </row>
    <row r="15" spans="1:7" ht="18.75" customHeight="1" x14ac:dyDescent="0.15">
      <c r="A15" s="28" t="s">
        <v>17</v>
      </c>
      <c r="B15" s="39" t="s">
        <v>102</v>
      </c>
      <c r="C15" s="30" t="s">
        <v>14</v>
      </c>
      <c r="D15" s="31">
        <v>278</v>
      </c>
      <c r="E15" s="31">
        <v>278</v>
      </c>
      <c r="F15" s="32">
        <v>278</v>
      </c>
      <c r="G15" s="33"/>
    </row>
    <row r="16" spans="1:7" ht="18.75" customHeight="1" x14ac:dyDescent="0.15">
      <c r="A16" s="34" t="s">
        <v>18</v>
      </c>
      <c r="B16" s="29" t="s">
        <v>19</v>
      </c>
      <c r="C16" s="35" t="s">
        <v>14</v>
      </c>
      <c r="D16" s="36">
        <f>+D13-D14-D15</f>
        <v>2801</v>
      </c>
      <c r="E16" s="36">
        <f t="shared" ref="E16:F16" si="0">+E13-E14-E15</f>
        <v>2737</v>
      </c>
      <c r="F16" s="37">
        <f t="shared" si="0"/>
        <v>2930</v>
      </c>
      <c r="G16" s="38"/>
    </row>
    <row r="17" spans="1:7" ht="18.75" customHeight="1" x14ac:dyDescent="0.15">
      <c r="A17" s="28" t="s">
        <v>20</v>
      </c>
      <c r="B17" s="39" t="s">
        <v>103</v>
      </c>
      <c r="C17" s="30" t="s">
        <v>21</v>
      </c>
      <c r="D17" s="31">
        <v>1.5760000000000001</v>
      </c>
      <c r="E17" s="31">
        <v>1.5760000000000001</v>
      </c>
      <c r="F17" s="32">
        <v>1.5760000000000001</v>
      </c>
      <c r="G17" s="33"/>
    </row>
    <row r="18" spans="1:7" ht="18.75" customHeight="1" x14ac:dyDescent="0.15">
      <c r="A18" s="34" t="s">
        <v>22</v>
      </c>
      <c r="B18" s="29" t="s">
        <v>23</v>
      </c>
      <c r="C18" s="35" t="s">
        <v>24</v>
      </c>
      <c r="D18" s="36">
        <f>ROUND(D16/D17,0)</f>
        <v>1777</v>
      </c>
      <c r="E18" s="36">
        <f t="shared" ref="E18:F18" si="1">ROUND(E16/E17,0)</f>
        <v>1737</v>
      </c>
      <c r="F18" s="37">
        <f t="shared" si="1"/>
        <v>1859</v>
      </c>
      <c r="G18" s="38"/>
    </row>
    <row r="19" spans="1:7" ht="18.75" customHeight="1" x14ac:dyDescent="0.15">
      <c r="A19" s="28" t="s">
        <v>25</v>
      </c>
      <c r="B19" s="29" t="s">
        <v>26</v>
      </c>
      <c r="C19" s="30" t="s">
        <v>14</v>
      </c>
      <c r="D19" s="31">
        <v>3625</v>
      </c>
      <c r="E19" s="31">
        <v>3501</v>
      </c>
      <c r="F19" s="32">
        <v>3777</v>
      </c>
      <c r="G19" s="33"/>
    </row>
    <row r="20" spans="1:7" ht="18.75" customHeight="1" x14ac:dyDescent="0.15">
      <c r="A20" s="34" t="s">
        <v>27</v>
      </c>
      <c r="B20" s="29" t="s">
        <v>28</v>
      </c>
      <c r="C20" s="35" t="s">
        <v>14</v>
      </c>
      <c r="D20" s="36">
        <v>14</v>
      </c>
      <c r="E20" s="36">
        <v>14</v>
      </c>
      <c r="F20" s="37">
        <v>14</v>
      </c>
      <c r="G20" s="38"/>
    </row>
    <row r="21" spans="1:7" ht="18.75" customHeight="1" x14ac:dyDescent="0.15">
      <c r="A21" s="28" t="s">
        <v>29</v>
      </c>
      <c r="B21" s="29" t="s">
        <v>30</v>
      </c>
      <c r="C21" s="30" t="s">
        <v>14</v>
      </c>
      <c r="D21" s="31">
        <f>+D19-D20</f>
        <v>3611</v>
      </c>
      <c r="E21" s="31">
        <v>3487</v>
      </c>
      <c r="F21" s="32">
        <v>3763</v>
      </c>
      <c r="G21" s="33"/>
    </row>
    <row r="22" spans="1:7" ht="18.75" customHeight="1" x14ac:dyDescent="0.15">
      <c r="A22" s="28" t="s">
        <v>31</v>
      </c>
      <c r="B22" s="29" t="s">
        <v>104</v>
      </c>
      <c r="C22" s="30" t="s">
        <v>21</v>
      </c>
      <c r="D22" s="31">
        <f>ROUND(D21/D18,3)</f>
        <v>2.032</v>
      </c>
      <c r="E22" s="31">
        <f t="shared" ref="E22:F22" si="2">ROUND(E21/E18,3)</f>
        <v>2.0070000000000001</v>
      </c>
      <c r="F22" s="32">
        <f t="shared" si="2"/>
        <v>2.024</v>
      </c>
      <c r="G22" s="33"/>
    </row>
    <row r="23" spans="1:7" ht="18.75" customHeight="1" x14ac:dyDescent="0.15">
      <c r="A23" s="34" t="s">
        <v>32</v>
      </c>
      <c r="B23" s="29" t="s">
        <v>33</v>
      </c>
      <c r="C23" s="35" t="s">
        <v>14</v>
      </c>
      <c r="D23" s="36">
        <f>+D25+D24</f>
        <v>3451</v>
      </c>
      <c r="E23" s="36">
        <f t="shared" ref="E23:F23" si="3">+E25+E24</f>
        <v>3340</v>
      </c>
      <c r="F23" s="36">
        <f t="shared" si="3"/>
        <v>3588</v>
      </c>
      <c r="G23" s="46"/>
    </row>
    <row r="24" spans="1:7" ht="18.75" customHeight="1" x14ac:dyDescent="0.15">
      <c r="A24" s="28" t="s">
        <v>34</v>
      </c>
      <c r="B24" s="29" t="s">
        <v>35</v>
      </c>
      <c r="C24" s="30" t="s">
        <v>14</v>
      </c>
      <c r="D24" s="31">
        <v>210</v>
      </c>
      <c r="E24" s="31">
        <v>210</v>
      </c>
      <c r="F24" s="31">
        <v>210</v>
      </c>
      <c r="G24" s="47"/>
    </row>
    <row r="25" spans="1:7" ht="18.75" customHeight="1" x14ac:dyDescent="0.15">
      <c r="A25" s="34" t="s">
        <v>36</v>
      </c>
      <c r="B25" s="29" t="s">
        <v>37</v>
      </c>
      <c r="C25" s="35" t="s">
        <v>14</v>
      </c>
      <c r="D25" s="36">
        <f>ROUND(D21/(100+D28)*100,0)</f>
        <v>3241</v>
      </c>
      <c r="E25" s="36">
        <f t="shared" ref="E25:F25" si="4">ROUND(E21/(100+E28)*100,0)</f>
        <v>3130</v>
      </c>
      <c r="F25" s="37">
        <f t="shared" si="4"/>
        <v>3378</v>
      </c>
      <c r="G25" s="38"/>
    </row>
    <row r="26" spans="1:7" ht="18.75" customHeight="1" x14ac:dyDescent="0.15">
      <c r="A26" s="28" t="s">
        <v>38</v>
      </c>
      <c r="B26" s="29" t="s">
        <v>105</v>
      </c>
      <c r="C26" s="30" t="s">
        <v>21</v>
      </c>
      <c r="D26" s="31">
        <f>ROUND(D25/D18,3)</f>
        <v>1.8240000000000001</v>
      </c>
      <c r="E26" s="31">
        <f t="shared" ref="E26:F26" si="5">ROUND(E25/E18,3)</f>
        <v>1.802</v>
      </c>
      <c r="F26" s="32">
        <f t="shared" si="5"/>
        <v>1.8169999999999999</v>
      </c>
      <c r="G26" s="33"/>
    </row>
    <row r="27" spans="1:7" ht="18.75" customHeight="1" x14ac:dyDescent="0.15">
      <c r="A27" s="34" t="s">
        <v>39</v>
      </c>
      <c r="B27" s="29" t="s">
        <v>40</v>
      </c>
      <c r="C27" s="35" t="s">
        <v>14</v>
      </c>
      <c r="D27" s="36">
        <f>+D21-D25</f>
        <v>370</v>
      </c>
      <c r="E27" s="36">
        <f t="shared" ref="E27:F27" si="6">+E21-E25</f>
        <v>357</v>
      </c>
      <c r="F27" s="37">
        <f t="shared" si="6"/>
        <v>385</v>
      </c>
      <c r="G27" s="38"/>
    </row>
    <row r="28" spans="1:7" ht="18.75" customHeight="1" x14ac:dyDescent="0.15">
      <c r="A28" s="28" t="s">
        <v>41</v>
      </c>
      <c r="B28" s="29" t="s">
        <v>42</v>
      </c>
      <c r="C28" s="30" t="s">
        <v>43</v>
      </c>
      <c r="D28" s="31">
        <v>11.4</v>
      </c>
      <c r="E28" s="31">
        <v>11.4</v>
      </c>
      <c r="F28" s="32">
        <v>11.4</v>
      </c>
      <c r="G28" s="33"/>
    </row>
    <row r="29" spans="1:7" ht="18.75" customHeight="1" x14ac:dyDescent="0.15">
      <c r="A29" s="34" t="s">
        <v>44</v>
      </c>
      <c r="B29" s="29" t="s">
        <v>45</v>
      </c>
      <c r="C29" s="35" t="s">
        <v>14</v>
      </c>
      <c r="D29" s="36"/>
      <c r="E29" s="36"/>
      <c r="F29" s="37"/>
      <c r="G29" s="38"/>
    </row>
    <row r="30" spans="1:7" ht="18.75" customHeight="1" x14ac:dyDescent="0.15">
      <c r="A30" s="28" t="s">
        <v>46</v>
      </c>
      <c r="B30" s="29" t="s">
        <v>47</v>
      </c>
      <c r="C30" s="30" t="s">
        <v>43</v>
      </c>
      <c r="D30" s="31"/>
      <c r="E30" s="31"/>
      <c r="F30" s="32"/>
      <c r="G30" s="33"/>
    </row>
    <row r="31" spans="1:7" ht="18.75" customHeight="1" x14ac:dyDescent="0.15">
      <c r="A31" s="34" t="s">
        <v>48</v>
      </c>
      <c r="B31" s="29" t="s">
        <v>106</v>
      </c>
      <c r="C31" s="35" t="s">
        <v>21</v>
      </c>
      <c r="D31" s="36">
        <v>1.8360000000000001</v>
      </c>
      <c r="E31" s="36">
        <v>1.8360000000000001</v>
      </c>
      <c r="F31" s="37">
        <v>1.8360000000000001</v>
      </c>
      <c r="G31" s="38"/>
    </row>
    <row r="32" spans="1:7" ht="18.75" customHeight="1" x14ac:dyDescent="0.15">
      <c r="A32" s="28" t="s">
        <v>49</v>
      </c>
      <c r="B32" s="29" t="s">
        <v>107</v>
      </c>
      <c r="C32" s="30" t="s">
        <v>14</v>
      </c>
      <c r="D32" s="31"/>
      <c r="E32" s="31"/>
      <c r="F32" s="32"/>
      <c r="G32" s="33"/>
    </row>
    <row r="33" spans="1:7" ht="18.75" customHeight="1" x14ac:dyDescent="0.15">
      <c r="A33" s="40"/>
      <c r="B33" s="41" t="s">
        <v>108</v>
      </c>
      <c r="C33" s="42" t="s">
        <v>43</v>
      </c>
      <c r="D33" s="43">
        <f>ROUND(100*D26/D31,1)</f>
        <v>99.3</v>
      </c>
      <c r="E33" s="43">
        <f t="shared" ref="E33:F33" si="7">ROUND(100*E26/E31,1)</f>
        <v>98.1</v>
      </c>
      <c r="F33" s="44">
        <f t="shared" si="7"/>
        <v>99</v>
      </c>
      <c r="G33" s="45"/>
    </row>
    <row r="34" spans="1:7" ht="18.75" customHeight="1" x14ac:dyDescent="0.15">
      <c r="A34" s="12"/>
      <c r="B34" s="13" t="s">
        <v>50</v>
      </c>
      <c r="C34" s="14" t="s">
        <v>43</v>
      </c>
      <c r="D34" s="56">
        <f>AVERAGE(D33:F33)</f>
        <v>98.8</v>
      </c>
      <c r="E34" s="57"/>
      <c r="F34" s="57"/>
      <c r="G34" s="21"/>
    </row>
    <row r="35" spans="1:7" x14ac:dyDescent="0.15">
      <c r="A35" s="54" t="s">
        <v>51</v>
      </c>
      <c r="B35" s="54"/>
    </row>
    <row r="36" spans="1:7" x14ac:dyDescent="0.15">
      <c r="A36" s="7" t="s">
        <v>52</v>
      </c>
      <c r="B36" s="15" t="s">
        <v>53</v>
      </c>
      <c r="C36" s="8"/>
      <c r="D36" s="7"/>
      <c r="E36" s="7"/>
      <c r="F36" s="7"/>
    </row>
    <row r="37" spans="1:7" x14ac:dyDescent="0.15">
      <c r="A37" s="7"/>
      <c r="B37" s="15"/>
      <c r="C37" s="8"/>
      <c r="D37" s="55">
        <v>1</v>
      </c>
      <c r="E37" s="55"/>
      <c r="F37" s="55"/>
      <c r="G37" s="9"/>
    </row>
    <row r="38" spans="1:7" x14ac:dyDescent="0.15">
      <c r="A38" s="7"/>
      <c r="B38" s="16" t="s">
        <v>100</v>
      </c>
      <c r="C38" s="11" t="s">
        <v>54</v>
      </c>
      <c r="D38" s="10" t="s">
        <v>55</v>
      </c>
      <c r="E38" s="10" t="s">
        <v>56</v>
      </c>
      <c r="F38" s="10" t="s">
        <v>57</v>
      </c>
    </row>
    <row r="39" spans="1:7" x14ac:dyDescent="0.15">
      <c r="A39" s="7"/>
      <c r="B39" s="17"/>
      <c r="C39" s="8"/>
      <c r="D39" s="10" t="s">
        <v>97</v>
      </c>
      <c r="E39" s="7"/>
      <c r="F39" s="10" t="s">
        <v>98</v>
      </c>
    </row>
    <row r="40" spans="1:7" x14ac:dyDescent="0.15">
      <c r="A40" s="7"/>
      <c r="B40" s="15"/>
      <c r="C40" s="8"/>
      <c r="D40" s="7"/>
      <c r="E40" s="7"/>
      <c r="F40" s="7"/>
    </row>
    <row r="41" spans="1:7" x14ac:dyDescent="0.15">
      <c r="A41" s="7"/>
      <c r="B41" s="15" t="s">
        <v>58</v>
      </c>
    </row>
    <row r="42" spans="1:7" x14ac:dyDescent="0.15">
      <c r="A42" s="7"/>
      <c r="B42" s="15" t="s">
        <v>114</v>
      </c>
    </row>
    <row r="43" spans="1:7" x14ac:dyDescent="0.15">
      <c r="A43" s="7"/>
      <c r="B43" s="15" t="s">
        <v>115</v>
      </c>
    </row>
  </sheetData>
  <mergeCells count="6">
    <mergeCell ref="A2:G2"/>
    <mergeCell ref="F3:G3"/>
    <mergeCell ref="F4:G4"/>
    <mergeCell ref="A35:B35"/>
    <mergeCell ref="D37:F37"/>
    <mergeCell ref="D34:F34"/>
  </mergeCells>
  <phoneticPr fontId="7"/>
  <printOptions horizontalCentered="1"/>
  <pageMargins left="0.74803149606299213" right="0.74803149606299213" top="0.98425196850393704" bottom="1.1417322834645669" header="0.51181102362204722" footer="0.5511811023622047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5:H29"/>
  <sheetViews>
    <sheetView topLeftCell="A13" workbookViewId="0">
      <selection activeCell="J25" sqref="J25"/>
    </sheetView>
  </sheetViews>
  <sheetFormatPr defaultColWidth="9" defaultRowHeight="13.5" x14ac:dyDescent="0.15"/>
  <cols>
    <col min="1" max="3" width="9" style="1"/>
    <col min="4" max="7" width="13.875" style="1" customWidth="1"/>
    <col min="8" max="16384" width="9" style="1"/>
  </cols>
  <sheetData>
    <row r="15" spans="2:8" x14ac:dyDescent="0.15">
      <c r="B15" s="58" t="s">
        <v>59</v>
      </c>
      <c r="C15" s="58"/>
      <c r="D15" s="58"/>
      <c r="E15" s="58"/>
      <c r="F15" s="58"/>
      <c r="G15" s="59"/>
      <c r="H15" s="59"/>
    </row>
    <row r="16" spans="2:8" x14ac:dyDescent="0.15">
      <c r="B16" s="60"/>
      <c r="C16" s="60"/>
      <c r="D16" s="60"/>
      <c r="E16" s="60"/>
      <c r="F16" s="60"/>
      <c r="G16" s="59"/>
      <c r="H16" s="59"/>
    </row>
    <row r="17" spans="2:8" x14ac:dyDescent="0.15">
      <c r="G17" s="6"/>
    </row>
    <row r="18" spans="2:8" x14ac:dyDescent="0.15">
      <c r="G18" s="6"/>
    </row>
    <row r="19" spans="2:8" x14ac:dyDescent="0.15">
      <c r="B19" s="61" t="s">
        <v>60</v>
      </c>
      <c r="C19" s="61"/>
      <c r="D19" s="61"/>
      <c r="E19" s="61"/>
      <c r="F19" s="61"/>
      <c r="G19" s="62"/>
      <c r="H19" s="62"/>
    </row>
    <row r="20" spans="2:8" x14ac:dyDescent="0.15">
      <c r="B20" s="63"/>
      <c r="C20" s="63"/>
      <c r="D20" s="63"/>
      <c r="E20" s="63"/>
      <c r="F20" s="63"/>
      <c r="G20" s="59"/>
      <c r="H20" s="59"/>
    </row>
    <row r="23" spans="2:8" x14ac:dyDescent="0.15">
      <c r="B23" s="64" t="s">
        <v>61</v>
      </c>
      <c r="C23" s="64"/>
      <c r="D23" s="65" t="s">
        <v>62</v>
      </c>
      <c r="E23" s="66" t="s">
        <v>63</v>
      </c>
      <c r="F23" s="65" t="s">
        <v>64</v>
      </c>
      <c r="G23" s="67"/>
    </row>
    <row r="24" spans="2:8" ht="25.5" customHeight="1" x14ac:dyDescent="0.15">
      <c r="B24" s="64"/>
      <c r="C24" s="64"/>
      <c r="D24" s="65"/>
      <c r="E24" s="66"/>
      <c r="F24" s="65"/>
      <c r="G24" s="67"/>
    </row>
    <row r="25" spans="2:8" ht="25.5" customHeight="1" x14ac:dyDescent="0.15">
      <c r="B25" s="64"/>
      <c r="C25" s="64"/>
      <c r="D25" s="65"/>
      <c r="E25" s="66"/>
      <c r="F25" s="65"/>
      <c r="G25" s="67"/>
    </row>
    <row r="26" spans="2:8" ht="25.5" customHeight="1" x14ac:dyDescent="0.15">
      <c r="B26" s="64"/>
      <c r="C26" s="64"/>
      <c r="D26" s="65"/>
      <c r="E26" s="66"/>
      <c r="F26" s="65"/>
      <c r="G26" s="67"/>
    </row>
    <row r="27" spans="2:8" ht="25.5" customHeight="1" x14ac:dyDescent="0.15">
      <c r="B27" s="64"/>
      <c r="C27" s="64"/>
      <c r="D27" s="65"/>
      <c r="E27" s="66"/>
      <c r="F27" s="65"/>
      <c r="G27" s="67"/>
    </row>
    <row r="28" spans="2:8" ht="25.5" customHeight="1" x14ac:dyDescent="0.15">
      <c r="B28" s="64"/>
      <c r="C28" s="64"/>
      <c r="D28" s="65"/>
      <c r="E28" s="66"/>
      <c r="F28" s="65"/>
      <c r="G28" s="67"/>
    </row>
    <row r="29" spans="2:8" ht="25.5" customHeight="1" x14ac:dyDescent="0.15">
      <c r="B29" s="64"/>
      <c r="C29" s="64"/>
      <c r="D29" s="65"/>
      <c r="E29" s="66"/>
      <c r="F29" s="65"/>
      <c r="G29" s="67"/>
    </row>
  </sheetData>
  <mergeCells count="9">
    <mergeCell ref="B28:C28"/>
    <mergeCell ref="B29:C29"/>
    <mergeCell ref="B15:F16"/>
    <mergeCell ref="B19:F20"/>
    <mergeCell ref="B23:C23"/>
    <mergeCell ref="B24:C24"/>
    <mergeCell ref="B25:C25"/>
    <mergeCell ref="B26:C26"/>
    <mergeCell ref="B27:C27"/>
  </mergeCells>
  <phoneticPr fontId="7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I41"/>
  <sheetViews>
    <sheetView topLeftCell="A13" workbookViewId="0">
      <selection activeCell="A8" sqref="A8:I10"/>
    </sheetView>
  </sheetViews>
  <sheetFormatPr defaultColWidth="9" defaultRowHeight="13.5" x14ac:dyDescent="0.15"/>
  <cols>
    <col min="1" max="5" width="9" style="1"/>
    <col min="6" max="6" width="10.125" style="1" customWidth="1"/>
    <col min="7" max="16384" width="9" style="1"/>
  </cols>
  <sheetData>
    <row r="8" spans="1:9" x14ac:dyDescent="0.15">
      <c r="A8" s="68" t="s">
        <v>65</v>
      </c>
      <c r="B8" s="68"/>
      <c r="C8" s="68"/>
      <c r="D8" s="68"/>
      <c r="E8" s="68"/>
      <c r="F8" s="68"/>
      <c r="G8" s="68"/>
      <c r="H8" s="68"/>
      <c r="I8" s="68"/>
    </row>
    <row r="9" spans="1:9" x14ac:dyDescent="0.15">
      <c r="A9" s="68"/>
      <c r="B9" s="68"/>
      <c r="C9" s="68"/>
      <c r="D9" s="68"/>
      <c r="E9" s="68"/>
      <c r="F9" s="68"/>
      <c r="G9" s="68"/>
      <c r="H9" s="68"/>
      <c r="I9" s="68"/>
    </row>
    <row r="10" spans="1:9" x14ac:dyDescent="0.15">
      <c r="A10" s="68"/>
      <c r="B10" s="68"/>
      <c r="C10" s="68"/>
      <c r="D10" s="68"/>
      <c r="E10" s="68"/>
      <c r="F10" s="68"/>
      <c r="G10" s="68"/>
      <c r="H10" s="68"/>
      <c r="I10" s="68"/>
    </row>
    <row r="15" spans="1:9" x14ac:dyDescent="0.15">
      <c r="B15" s="69" t="s">
        <v>66</v>
      </c>
      <c r="C15" s="69"/>
      <c r="D15" s="69"/>
      <c r="F15" s="69" t="s">
        <v>67</v>
      </c>
      <c r="G15" s="61" t="s">
        <v>68</v>
      </c>
      <c r="H15" s="61"/>
      <c r="I15" s="61"/>
    </row>
    <row r="19" spans="2:8" x14ac:dyDescent="0.15">
      <c r="B19" s="70" t="s">
        <v>69</v>
      </c>
      <c r="C19" s="70"/>
      <c r="D19" s="70"/>
      <c r="E19" s="70"/>
      <c r="F19" s="70"/>
      <c r="G19" s="70"/>
      <c r="H19" s="70"/>
    </row>
    <row r="24" spans="2:8" x14ac:dyDescent="0.15">
      <c r="B24" s="70" t="s">
        <v>70</v>
      </c>
      <c r="C24" s="70"/>
      <c r="D24" s="70"/>
      <c r="E24" s="70"/>
      <c r="F24" s="70"/>
      <c r="G24" s="70"/>
      <c r="H24" s="70"/>
    </row>
    <row r="27" spans="2:8" x14ac:dyDescent="0.15">
      <c r="B27" s="70" t="s">
        <v>71</v>
      </c>
      <c r="C27" s="70"/>
      <c r="D27" s="70"/>
      <c r="E27" s="70"/>
      <c r="F27" s="70"/>
      <c r="G27" s="70"/>
      <c r="H27" s="70"/>
    </row>
    <row r="29" spans="2:8" x14ac:dyDescent="0.15">
      <c r="B29" s="70" t="s">
        <v>3</v>
      </c>
      <c r="C29" s="70"/>
      <c r="D29" s="70"/>
      <c r="E29" s="70"/>
      <c r="F29" s="70"/>
      <c r="G29" s="70"/>
      <c r="H29" s="70"/>
    </row>
    <row r="32" spans="2:8" ht="32.25" customHeight="1" x14ac:dyDescent="0.15">
      <c r="B32" s="71" t="s">
        <v>72</v>
      </c>
      <c r="C32" s="71"/>
      <c r="D32" s="71"/>
      <c r="E32" s="71"/>
      <c r="F32" s="71"/>
      <c r="G32" s="71"/>
      <c r="H32" s="71"/>
    </row>
    <row r="33" spans="2:8" ht="32.25" customHeight="1" x14ac:dyDescent="0.15"/>
    <row r="34" spans="2:8" ht="32.25" customHeight="1" x14ac:dyDescent="0.15">
      <c r="B34" s="72"/>
      <c r="C34" s="72"/>
      <c r="D34" s="72"/>
      <c r="E34" s="72"/>
      <c r="F34" s="72"/>
      <c r="G34" s="72"/>
      <c r="H34" s="72"/>
    </row>
    <row r="35" spans="2:8" ht="32.25" customHeight="1" x14ac:dyDescent="0.15"/>
    <row r="36" spans="2:8" ht="32.25" customHeight="1" x14ac:dyDescent="0.15">
      <c r="B36" s="72"/>
      <c r="C36" s="72"/>
      <c r="D36" s="72"/>
      <c r="E36" s="72"/>
      <c r="F36" s="72"/>
      <c r="G36" s="72"/>
      <c r="H36" s="72"/>
    </row>
    <row r="37" spans="2:8" ht="32.25" customHeight="1" x14ac:dyDescent="0.15">
      <c r="B37" s="72"/>
      <c r="C37" s="72"/>
      <c r="D37" s="72"/>
      <c r="E37" s="72"/>
      <c r="F37" s="72"/>
      <c r="G37" s="72"/>
      <c r="H37" s="72"/>
    </row>
    <row r="38" spans="2:8" ht="32.25" customHeight="1" x14ac:dyDescent="0.15"/>
    <row r="39" spans="2:8" ht="32.25" customHeight="1" x14ac:dyDescent="0.15">
      <c r="B39" s="72"/>
      <c r="C39" s="72"/>
      <c r="D39" s="72"/>
      <c r="E39" s="72"/>
      <c r="F39" s="72"/>
      <c r="G39" s="72"/>
      <c r="H39" s="72"/>
    </row>
    <row r="40" spans="2:8" ht="32.25" customHeight="1" x14ac:dyDescent="0.15">
      <c r="B40" s="72"/>
      <c r="C40" s="72"/>
      <c r="D40" s="72"/>
      <c r="E40" s="72"/>
      <c r="F40" s="72"/>
      <c r="G40" s="72"/>
      <c r="H40" s="72"/>
    </row>
    <row r="41" spans="2:8" ht="32.25" customHeight="1" x14ac:dyDescent="0.15"/>
  </sheetData>
  <mergeCells count="2">
    <mergeCell ref="G15:I15"/>
    <mergeCell ref="A8:I10"/>
  </mergeCells>
  <phoneticPr fontId="7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workbookViewId="0">
      <selection activeCell="E14" sqref="E14"/>
    </sheetView>
  </sheetViews>
  <sheetFormatPr defaultColWidth="9" defaultRowHeight="13.5" x14ac:dyDescent="0.15"/>
  <cols>
    <col min="1" max="1" width="7.125" style="1" customWidth="1"/>
    <col min="2" max="2" width="6.125" style="1" customWidth="1"/>
    <col min="3" max="13" width="9.5" style="1" customWidth="1"/>
    <col min="14" max="14" width="10.875" style="1" customWidth="1"/>
    <col min="15" max="16384" width="9" style="1"/>
  </cols>
  <sheetData>
    <row r="1" spans="1:14" x14ac:dyDescent="0.15">
      <c r="A1" s="73" t="s">
        <v>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5" spans="1:14" x14ac:dyDescent="0.15">
      <c r="A5" s="74"/>
      <c r="B5" s="74"/>
      <c r="C5" s="75" t="s">
        <v>74</v>
      </c>
      <c r="D5" s="75" t="s">
        <v>75</v>
      </c>
      <c r="E5" s="75" t="s">
        <v>76</v>
      </c>
      <c r="F5" s="75" t="s">
        <v>77</v>
      </c>
      <c r="G5" s="76" t="s">
        <v>78</v>
      </c>
      <c r="H5" s="77"/>
      <c r="I5" s="70"/>
      <c r="J5" s="70"/>
    </row>
    <row r="6" spans="1:14" x14ac:dyDescent="0.15">
      <c r="A6" s="74"/>
      <c r="B6" s="74"/>
      <c r="C6" s="78"/>
      <c r="D6" s="78"/>
      <c r="E6" s="78"/>
      <c r="F6" s="78"/>
      <c r="G6" s="7"/>
      <c r="H6" s="7"/>
    </row>
    <row r="7" spans="1:14" x14ac:dyDescent="0.15">
      <c r="A7" s="74" t="s">
        <v>79</v>
      </c>
      <c r="B7" s="74"/>
      <c r="C7" s="79">
        <v>98.6</v>
      </c>
      <c r="D7" s="79">
        <v>98.6</v>
      </c>
      <c r="E7" s="80">
        <v>0.97</v>
      </c>
      <c r="F7" s="81">
        <v>0.98</v>
      </c>
      <c r="G7" s="7"/>
      <c r="H7" s="7"/>
    </row>
    <row r="8" spans="1:14" x14ac:dyDescent="0.15">
      <c r="A8" s="74"/>
      <c r="B8" s="74"/>
      <c r="C8" s="78"/>
      <c r="D8" s="78"/>
      <c r="E8" s="78"/>
      <c r="F8" s="78"/>
      <c r="G8" s="76" t="s">
        <v>80</v>
      </c>
      <c r="H8" s="77"/>
      <c r="I8" s="70"/>
      <c r="J8" s="70"/>
      <c r="L8" s="76" t="s">
        <v>81</v>
      </c>
      <c r="M8" s="70"/>
      <c r="N8" s="70"/>
    </row>
    <row r="9" spans="1:14" x14ac:dyDescent="0.15">
      <c r="A9" s="74"/>
      <c r="B9" s="74"/>
      <c r="C9" s="78"/>
      <c r="D9" s="78"/>
      <c r="E9" s="78"/>
      <c r="F9" s="78"/>
      <c r="G9" s="7"/>
      <c r="H9" s="7"/>
    </row>
    <row r="10" spans="1:14" x14ac:dyDescent="0.15">
      <c r="A10" s="7"/>
      <c r="B10" s="7"/>
      <c r="C10" s="48"/>
      <c r="D10" s="48"/>
      <c r="E10" s="48"/>
      <c r="F10" s="7"/>
      <c r="G10" s="7"/>
      <c r="H10" s="7"/>
    </row>
    <row r="11" spans="1:14" x14ac:dyDescent="0.15">
      <c r="A11" s="82" t="s">
        <v>82</v>
      </c>
      <c r="B11" s="82"/>
      <c r="C11" s="83">
        <v>44442</v>
      </c>
      <c r="D11" s="83">
        <v>44442</v>
      </c>
      <c r="E11" s="83">
        <v>44442</v>
      </c>
      <c r="F11" s="84"/>
      <c r="G11" s="84"/>
      <c r="H11" s="84"/>
      <c r="I11" s="85"/>
      <c r="J11" s="85"/>
      <c r="K11" s="85"/>
      <c r="L11" s="86"/>
      <c r="M11" s="85"/>
      <c r="N11" s="85"/>
    </row>
    <row r="12" spans="1:14" x14ac:dyDescent="0.15">
      <c r="A12" s="82" t="s">
        <v>4</v>
      </c>
      <c r="B12" s="82"/>
      <c r="C12" s="75" t="s">
        <v>83</v>
      </c>
      <c r="D12" s="75" t="s">
        <v>84</v>
      </c>
      <c r="E12" s="75" t="s">
        <v>85</v>
      </c>
      <c r="F12" s="84"/>
      <c r="G12" s="84"/>
      <c r="H12" s="84"/>
      <c r="I12" s="85"/>
      <c r="J12" s="85"/>
      <c r="K12" s="85"/>
      <c r="L12" s="86"/>
      <c r="M12" s="85"/>
      <c r="N12" s="85"/>
    </row>
    <row r="13" spans="1:14" x14ac:dyDescent="0.15">
      <c r="A13" s="74"/>
      <c r="B13" s="74"/>
      <c r="C13" s="87">
        <v>100</v>
      </c>
      <c r="D13" s="87">
        <v>100</v>
      </c>
      <c r="E13" s="87">
        <v>100</v>
      </c>
      <c r="F13" s="87">
        <v>100</v>
      </c>
      <c r="G13" s="87">
        <v>100</v>
      </c>
      <c r="H13" s="87">
        <v>100</v>
      </c>
      <c r="I13" s="87">
        <v>100</v>
      </c>
      <c r="J13" s="87">
        <v>100</v>
      </c>
      <c r="K13" s="87">
        <v>100</v>
      </c>
      <c r="L13" s="87">
        <v>100</v>
      </c>
      <c r="M13" s="87">
        <v>100</v>
      </c>
      <c r="N13" s="87">
        <v>100</v>
      </c>
    </row>
    <row r="14" spans="1:14" x14ac:dyDescent="0.15">
      <c r="A14" s="74" t="s">
        <v>79</v>
      </c>
      <c r="B14" s="74"/>
      <c r="C14" s="88">
        <v>98.6</v>
      </c>
      <c r="D14" s="88">
        <v>98.6</v>
      </c>
      <c r="E14" s="88">
        <v>98.6</v>
      </c>
      <c r="F14" s="78"/>
      <c r="G14" s="78"/>
      <c r="H14" s="78"/>
      <c r="I14" s="89"/>
      <c r="J14" s="89"/>
      <c r="K14" s="89"/>
      <c r="L14" s="90"/>
      <c r="M14" s="89"/>
      <c r="N14" s="89"/>
    </row>
    <row r="15" spans="1:14" x14ac:dyDescent="0.15">
      <c r="A15" s="74"/>
      <c r="B15" s="74"/>
      <c r="C15" s="87">
        <v>98</v>
      </c>
      <c r="D15" s="87">
        <v>98</v>
      </c>
      <c r="E15" s="87">
        <v>98</v>
      </c>
      <c r="F15" s="87">
        <v>98</v>
      </c>
      <c r="G15" s="87">
        <v>98</v>
      </c>
      <c r="H15" s="87">
        <v>98</v>
      </c>
      <c r="I15" s="91">
        <v>98</v>
      </c>
      <c r="J15" s="91">
        <v>98</v>
      </c>
      <c r="K15" s="91">
        <v>98</v>
      </c>
      <c r="L15" s="92">
        <v>98</v>
      </c>
      <c r="M15" s="91">
        <v>98</v>
      </c>
      <c r="N15" s="91">
        <v>98</v>
      </c>
    </row>
    <row r="16" spans="1:14" x14ac:dyDescent="0.15">
      <c r="A16" s="74"/>
      <c r="B16" s="74"/>
      <c r="C16" s="87">
        <v>97</v>
      </c>
      <c r="D16" s="87">
        <v>97</v>
      </c>
      <c r="E16" s="87">
        <v>97</v>
      </c>
      <c r="F16" s="87">
        <v>97</v>
      </c>
      <c r="G16" s="87">
        <v>97</v>
      </c>
      <c r="H16" s="87">
        <v>97</v>
      </c>
      <c r="I16" s="87">
        <v>97</v>
      </c>
      <c r="J16" s="87">
        <v>97</v>
      </c>
      <c r="K16" s="87">
        <v>97</v>
      </c>
      <c r="L16" s="87">
        <v>97</v>
      </c>
      <c r="M16" s="87">
        <v>97</v>
      </c>
      <c r="N16" s="87">
        <v>97</v>
      </c>
    </row>
    <row r="17" ht="6" customHeight="1" x14ac:dyDescent="0.15"/>
    <row r="37" spans="1:14" x14ac:dyDescent="0.15">
      <c r="A37" s="70" t="s">
        <v>51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</row>
  </sheetData>
  <mergeCells count="12">
    <mergeCell ref="A16:B16"/>
    <mergeCell ref="A1:N3"/>
    <mergeCell ref="A11:B11"/>
    <mergeCell ref="A12:B12"/>
    <mergeCell ref="A13:B13"/>
    <mergeCell ref="A14:B14"/>
    <mergeCell ref="A15:B15"/>
    <mergeCell ref="A5:B5"/>
    <mergeCell ref="A6:B6"/>
    <mergeCell ref="A7:B7"/>
    <mergeCell ref="A8:B8"/>
    <mergeCell ref="A9:B9"/>
  </mergeCells>
  <phoneticPr fontId="7"/>
  <pageMargins left="0.75" right="0.75" top="1" bottom="1" header="0.51180555555555596" footer="0.51180555555555596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48"/>
  <sheetViews>
    <sheetView topLeftCell="A25" workbookViewId="0">
      <selection activeCell="O14" sqref="O14"/>
    </sheetView>
  </sheetViews>
  <sheetFormatPr defaultColWidth="9" defaultRowHeight="13.5" x14ac:dyDescent="0.15"/>
  <cols>
    <col min="1" max="16384" width="9" style="1"/>
  </cols>
  <sheetData>
    <row r="2" spans="1:14" x14ac:dyDescent="0.15">
      <c r="A2" s="93" t="s">
        <v>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x14ac:dyDescent="0.15">
      <c r="A4" s="94" t="s">
        <v>87</v>
      </c>
      <c r="B4" s="95" t="s">
        <v>88</v>
      </c>
      <c r="C4" s="96"/>
      <c r="D4" s="95">
        <v>3</v>
      </c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4" x14ac:dyDescent="0.15">
      <c r="A5" s="98"/>
      <c r="B5" s="52"/>
      <c r="D5" s="52"/>
      <c r="N5" s="99"/>
    </row>
    <row r="6" spans="1:14" x14ac:dyDescent="0.15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14" x14ac:dyDescent="0.15">
      <c r="A7" s="103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104"/>
    </row>
    <row r="8" spans="1:14" x14ac:dyDescent="0.15">
      <c r="A8" s="105"/>
      <c r="N8" s="99"/>
    </row>
    <row r="9" spans="1:14" x14ac:dyDescent="0.15">
      <c r="A9" s="105"/>
      <c r="N9" s="99"/>
    </row>
    <row r="10" spans="1:14" x14ac:dyDescent="0.15">
      <c r="A10" s="105"/>
      <c r="N10" s="99"/>
    </row>
    <row r="11" spans="1:14" x14ac:dyDescent="0.15">
      <c r="A11" s="105"/>
      <c r="N11" s="99"/>
    </row>
    <row r="12" spans="1:14" x14ac:dyDescent="0.15">
      <c r="A12" s="105"/>
      <c r="N12" s="99"/>
    </row>
    <row r="13" spans="1:14" x14ac:dyDescent="0.15">
      <c r="A13" s="105"/>
      <c r="N13" s="99"/>
    </row>
    <row r="14" spans="1:14" x14ac:dyDescent="0.15">
      <c r="A14" s="105"/>
      <c r="N14" s="99"/>
    </row>
    <row r="15" spans="1:14" x14ac:dyDescent="0.15">
      <c r="A15" s="105"/>
      <c r="N15" s="99"/>
    </row>
    <row r="16" spans="1:14" x14ac:dyDescent="0.15">
      <c r="A16" s="105"/>
      <c r="N16" s="99"/>
    </row>
    <row r="17" spans="1:14" x14ac:dyDescent="0.15">
      <c r="A17" s="105"/>
      <c r="N17" s="99"/>
    </row>
    <row r="18" spans="1:14" x14ac:dyDescent="0.15">
      <c r="A18" s="105"/>
      <c r="N18" s="99"/>
    </row>
    <row r="19" spans="1:14" x14ac:dyDescent="0.15">
      <c r="A19" s="105"/>
      <c r="N19" s="99"/>
    </row>
    <row r="20" spans="1:14" x14ac:dyDescent="0.15">
      <c r="A20" s="105"/>
      <c r="N20" s="99"/>
    </row>
    <row r="21" spans="1:14" x14ac:dyDescent="0.15">
      <c r="A21" s="105"/>
      <c r="N21" s="99"/>
    </row>
    <row r="22" spans="1:14" x14ac:dyDescent="0.15">
      <c r="A22" s="105"/>
      <c r="N22" s="99"/>
    </row>
    <row r="23" spans="1:14" x14ac:dyDescent="0.15">
      <c r="A23" s="105"/>
      <c r="N23" s="99"/>
    </row>
    <row r="24" spans="1:14" x14ac:dyDescent="0.15">
      <c r="A24" s="105"/>
      <c r="N24" s="99"/>
    </row>
    <row r="25" spans="1:14" x14ac:dyDescent="0.15">
      <c r="A25" s="105"/>
      <c r="N25" s="99"/>
    </row>
    <row r="26" spans="1:14" x14ac:dyDescent="0.15">
      <c r="A26" s="105"/>
      <c r="N26" s="99"/>
    </row>
    <row r="27" spans="1:14" x14ac:dyDescent="0.15">
      <c r="A27" s="105"/>
      <c r="N27" s="99"/>
    </row>
    <row r="28" spans="1:14" x14ac:dyDescent="0.15">
      <c r="A28" s="105"/>
      <c r="N28" s="99"/>
    </row>
    <row r="29" spans="1:14" x14ac:dyDescent="0.15">
      <c r="A29" s="105"/>
      <c r="N29" s="99"/>
    </row>
    <row r="30" spans="1:14" x14ac:dyDescent="0.15">
      <c r="A30" s="105"/>
      <c r="N30" s="99"/>
    </row>
    <row r="31" spans="1:14" x14ac:dyDescent="0.15">
      <c r="A31" s="105"/>
      <c r="N31" s="99"/>
    </row>
    <row r="32" spans="1:14" x14ac:dyDescent="0.15">
      <c r="A32" s="105"/>
      <c r="N32" s="99"/>
    </row>
    <row r="33" spans="1:14" x14ac:dyDescent="0.15">
      <c r="A33" s="105"/>
      <c r="N33" s="99"/>
    </row>
    <row r="34" spans="1:14" x14ac:dyDescent="0.15">
      <c r="A34" s="105"/>
      <c r="N34" s="99"/>
    </row>
    <row r="35" spans="1:14" x14ac:dyDescent="0.15">
      <c r="A35" s="106" t="s">
        <v>89</v>
      </c>
      <c r="B35" s="107" t="s">
        <v>90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</row>
    <row r="36" spans="1:14" x14ac:dyDescent="0.15">
      <c r="A36" s="110"/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</row>
    <row r="44" spans="1:14" x14ac:dyDescent="0.15">
      <c r="B44" s="1" t="s">
        <v>91</v>
      </c>
    </row>
    <row r="45" spans="1:14" x14ac:dyDescent="0.15">
      <c r="B45" s="1" t="s">
        <v>92</v>
      </c>
    </row>
    <row r="46" spans="1:14" x14ac:dyDescent="0.15">
      <c r="B46" s="1" t="s">
        <v>93</v>
      </c>
      <c r="C46" s="1">
        <v>3</v>
      </c>
    </row>
    <row r="47" spans="1:14" x14ac:dyDescent="0.15">
      <c r="B47" s="1" t="s">
        <v>94</v>
      </c>
    </row>
    <row r="48" spans="1:14" x14ac:dyDescent="0.15">
      <c r="B48" s="1" t="s">
        <v>95</v>
      </c>
    </row>
  </sheetData>
  <mergeCells count="7">
    <mergeCell ref="A2:N3"/>
    <mergeCell ref="B35:N36"/>
    <mergeCell ref="A4:A5"/>
    <mergeCell ref="A6:A7"/>
    <mergeCell ref="A35:A36"/>
    <mergeCell ref="B4:B5"/>
    <mergeCell ref="D4:D5"/>
  </mergeCells>
  <phoneticPr fontId="7"/>
  <pageMargins left="0.75" right="0.75" top="1" bottom="1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現場締固め度測定</vt:lpstr>
      <vt:lpstr>試験結果総括表</vt:lpstr>
      <vt:lpstr>試験結果報告書</vt:lpstr>
      <vt:lpstr>工程能力管理図</vt:lpstr>
      <vt:lpstr>現場密度ヒストグラム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2021-10-19T09:19:51Z</dcterms:created>
  <dcterms:modified xsi:type="dcterms:W3CDTF">2021-10-19T23:17:43Z</dcterms:modified>
</cp:coreProperties>
</file>